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7275" windowHeight="6405" activeTab="0"/>
  </bookViews>
  <sheets>
    <sheet name="FAITH 1ST " sheetId="1" r:id="rId1"/>
  </sheets>
  <definedNames>
    <definedName name="CHAR">'FAITH 1ST '!$BO$6:$BP$41</definedName>
    <definedName name="DESC">'FAITH 1ST '!$BR$11:$BT$15</definedName>
    <definedName name="EQUIVALENT">'FAITH 1ST '!$BO$6:$BP$41</definedName>
    <definedName name="KTO12">'FAITH 1ST '!$BN$6:$BP$46</definedName>
    <definedName name="NEWTRANS">'FAITH 1ST '!$BP$6:$BP$41</definedName>
    <definedName name="_xlnm.Print_Area" localSheetId="0">'FAITH 1ST '!$A$1:$BA$46</definedName>
    <definedName name="REMARKS">'FAITH 1ST '!$BR$18:$BS$22</definedName>
    <definedName name="TRANS">'FAITH 1ST '!$BO$6:$BP$41</definedName>
    <definedName name="TRANSMUTATION">'FAITH 1ST '!$BO$6:$BP$41</definedName>
  </definedNames>
  <calcPr fullCalcOnLoad="1"/>
</workbook>
</file>

<file path=xl/sharedStrings.xml><?xml version="1.0" encoding="utf-8"?>
<sst xmlns="http://schemas.openxmlformats.org/spreadsheetml/2006/main" count="133" uniqueCount="92">
  <si>
    <t>Names</t>
  </si>
  <si>
    <t>QUIZZES</t>
  </si>
  <si>
    <t>PERIODICAL TEST</t>
  </si>
  <si>
    <t>Number</t>
  </si>
  <si>
    <t>REMARKS</t>
  </si>
  <si>
    <t>NO. ITEMS ------&gt;&gt;&gt;</t>
  </si>
  <si>
    <t>PERFORMANCE TASKS</t>
  </si>
  <si>
    <t>QUARTERLY ASSESSMENT</t>
  </si>
  <si>
    <t>CORRESPONDING GRADES</t>
  </si>
  <si>
    <t>initial grade</t>
  </si>
  <si>
    <t>weight</t>
  </si>
  <si>
    <t>WRITTEN WORK</t>
  </si>
  <si>
    <t>GRAND TOTAL INITIAL GRADE (WEIGHT)</t>
  </si>
  <si>
    <t>FINAL GRADE</t>
  </si>
  <si>
    <t>INITIAL GRADE</t>
  </si>
  <si>
    <t>grade</t>
  </si>
  <si>
    <t>LOWER</t>
  </si>
  <si>
    <t>UPPER</t>
  </si>
  <si>
    <t>Lookup Grade</t>
  </si>
  <si>
    <t>Description</t>
  </si>
  <si>
    <t>DESCRIPTIVE GRADES</t>
  </si>
  <si>
    <t>FAILED</t>
  </si>
  <si>
    <t>PASSED</t>
  </si>
  <si>
    <t>TRANSMUTED GRADES</t>
  </si>
  <si>
    <t>Outstanding</t>
  </si>
  <si>
    <t>Very Satisfactory</t>
  </si>
  <si>
    <t>Satisfactory</t>
  </si>
  <si>
    <t>Fairly Satisfactory</t>
  </si>
  <si>
    <t>Did not meet expectations</t>
  </si>
  <si>
    <t>OUTPUT / PROJECT/ BOARD WORK/GROUPINGS/MANIPULATIVES</t>
  </si>
  <si>
    <t>ABELLA</t>
  </si>
  <si>
    <t>KYLE ANGLELES J.</t>
  </si>
  <si>
    <t>ALIA</t>
  </si>
  <si>
    <t>KEMUEL G</t>
  </si>
  <si>
    <t>BADO</t>
  </si>
  <si>
    <t>ROMER V.</t>
  </si>
  <si>
    <t>BUROY</t>
  </si>
  <si>
    <t>JANRIEL D.</t>
  </si>
  <si>
    <t>CAPATIAN</t>
  </si>
  <si>
    <t>JOSEPH C.</t>
  </si>
  <si>
    <t>COLANGGO</t>
  </si>
  <si>
    <t>JHONRIEL B.</t>
  </si>
  <si>
    <t>DAMELIS</t>
  </si>
  <si>
    <t>JASON O.</t>
  </si>
  <si>
    <t>DELA CRUZ</t>
  </si>
  <si>
    <t>KHAILLE P.</t>
  </si>
  <si>
    <t>GULLEBAN</t>
  </si>
  <si>
    <t>JO EARL R.</t>
  </si>
  <si>
    <t>JURIGUE</t>
  </si>
  <si>
    <t>RONALD M</t>
  </si>
  <si>
    <t>MANGALOS</t>
  </si>
  <si>
    <t>JAMES NECHOL E.</t>
  </si>
  <si>
    <t>PATES</t>
  </si>
  <si>
    <t>IVERSON D.</t>
  </si>
  <si>
    <t>POGOSO</t>
  </si>
  <si>
    <t>JEROM A.</t>
  </si>
  <si>
    <t>QUISTO</t>
  </si>
  <si>
    <t>JI-AR V.</t>
  </si>
  <si>
    <t>ROBLE</t>
  </si>
  <si>
    <t>GARRY C.</t>
  </si>
  <si>
    <t>SISTONA</t>
  </si>
  <si>
    <t>KENT NECHOL E.</t>
  </si>
  <si>
    <t>TIATCHO</t>
  </si>
  <si>
    <t>RENANTE S.</t>
  </si>
  <si>
    <t>,</t>
  </si>
  <si>
    <t>BACALSO</t>
  </si>
  <si>
    <t>QUEENIE V.</t>
  </si>
  <si>
    <t>BARCOMA</t>
  </si>
  <si>
    <t>TRISHA MAE E.</t>
  </si>
  <si>
    <t>BULAY-OG</t>
  </si>
  <si>
    <t>ANDREA MAE</t>
  </si>
  <si>
    <t>DAMPOG</t>
  </si>
  <si>
    <t>JENIE E.</t>
  </si>
  <si>
    <t>DORONG</t>
  </si>
  <si>
    <t>HANNAH KRISTEL JEAN D.</t>
  </si>
  <si>
    <t>ERMAC</t>
  </si>
  <si>
    <t>MARICRIS L.</t>
  </si>
  <si>
    <t>GANAWAY</t>
  </si>
  <si>
    <t>HIEZEL ANN C.</t>
  </si>
  <si>
    <t>HENODIALA</t>
  </si>
  <si>
    <t>PRINCESS C.</t>
  </si>
  <si>
    <t>MATIN-AW</t>
  </si>
  <si>
    <t>ROLMIE ANN G.</t>
  </si>
  <si>
    <t>MORALES</t>
  </si>
  <si>
    <t>REYCHELL G.</t>
  </si>
  <si>
    <t>SUICO</t>
  </si>
  <si>
    <t>VENGIELYN D.</t>
  </si>
  <si>
    <t>TAGAYTAY</t>
  </si>
  <si>
    <t>JHELAINE C.</t>
  </si>
  <si>
    <t>VELASQUEZ</t>
  </si>
  <si>
    <t>VERVEIN B.</t>
  </si>
  <si>
    <t>GRADE AND SECTION: SUBJECT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</si>
</sst>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[$-3409]dddd\,\ mmmm\ dd\,\ yyyy"/>
    <numFmt numFmtId="171" formatCode="[$-409]h:mm:ss\ AM/PM"/>
    <numFmt numFmtId="172" formatCode="0_);\(0\)"/>
    <numFmt numFmtId="173" formatCode="&quot;Php&quot;#,##0"/>
    <numFmt numFmtId="174" formatCode="[$-F400]h:mm:ss\ AM/PM"/>
    <numFmt numFmtId="175" formatCode="#,##0.00;[Red]#,##0.00"/>
    <numFmt numFmtId="176" formatCode="0;[Red]0"/>
    <numFmt numFmtId="177" formatCode="#,##0;[Red]#,##0"/>
    <numFmt numFmtId="178" formatCode="[$-3409]mmmm\ dd\,\ yyyy;@"/>
    <numFmt numFmtId="179" formatCode="0.000"/>
    <numFmt numFmtId="180" formatCode="0.00_);\(0.00\)"/>
    <numFmt numFmtId="181" formatCode="#,##0.0"/>
    <numFmt numFmtId="182" formatCode="0.0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8"/>
      <name val="Arial"/>
      <family val="2"/>
    </font>
    <font>
      <sz val="24"/>
      <name val="Arial"/>
      <family val="2"/>
    </font>
    <font>
      <b/>
      <sz val="9"/>
      <name val="Arial"/>
      <family val="2"/>
    </font>
    <font>
      <b/>
      <sz val="10"/>
      <color indexed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b/>
      <sz val="9"/>
      <color indexed="5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72" fontId="5" fillId="0" borderId="10" xfId="0" applyNumberFormat="1" applyFont="1" applyBorder="1" applyAlignment="1" applyProtection="1">
      <alignment horizontal="center" vertical="center"/>
      <protection locked="0"/>
    </xf>
    <xf numFmtId="172" fontId="5" fillId="0" borderId="11" xfId="0" applyNumberFormat="1" applyFont="1" applyBorder="1" applyAlignment="1" applyProtection="1">
      <alignment horizontal="center" vertical="center"/>
      <protection locked="0"/>
    </xf>
    <xf numFmtId="172" fontId="5" fillId="0" borderId="12" xfId="0" applyNumberFormat="1" applyFont="1" applyBorder="1" applyAlignment="1" applyProtection="1">
      <alignment horizontal="center" vertical="center"/>
      <protection locked="0"/>
    </xf>
    <xf numFmtId="41" fontId="5" fillId="0" borderId="13" xfId="42" applyNumberFormat="1" applyFont="1" applyBorder="1" applyAlignment="1" applyProtection="1">
      <alignment horizontal="center" vertical="center"/>
      <protection locked="0"/>
    </xf>
    <xf numFmtId="41" fontId="5" fillId="0" borderId="11" xfId="42" applyNumberFormat="1" applyFont="1" applyBorder="1" applyAlignment="1" applyProtection="1">
      <alignment horizontal="center" vertical="center"/>
      <protection locked="0"/>
    </xf>
    <xf numFmtId="3" fontId="5" fillId="0" borderId="11" xfId="42" applyNumberFormat="1" applyFont="1" applyBorder="1" applyAlignment="1" applyProtection="1">
      <alignment horizontal="center" vertical="center"/>
      <protection locked="0"/>
    </xf>
    <xf numFmtId="41" fontId="5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172" fontId="5" fillId="34" borderId="12" xfId="0" applyNumberFormat="1" applyFont="1" applyFill="1" applyBorder="1" applyAlignment="1" applyProtection="1">
      <alignment horizontal="center" vertical="center"/>
      <protection/>
    </xf>
    <xf numFmtId="3" fontId="5" fillId="34" borderId="12" xfId="42" applyNumberFormat="1" applyFont="1" applyFill="1" applyBorder="1" applyAlignment="1" applyProtection="1">
      <alignment horizontal="center" vertical="center"/>
      <protection/>
    </xf>
    <xf numFmtId="0" fontId="5" fillId="34" borderId="21" xfId="0" applyFont="1" applyFill="1" applyBorder="1" applyAlignment="1" applyProtection="1">
      <alignment horizontal="center" vertical="center"/>
      <protection locked="0"/>
    </xf>
    <xf numFmtId="4" fontId="5" fillId="35" borderId="22" xfId="42" applyNumberFormat="1" applyFont="1" applyFill="1" applyBorder="1" applyAlignment="1" applyProtection="1">
      <alignment horizontal="center" vertical="center" wrapText="1"/>
      <protection/>
    </xf>
    <xf numFmtId="4" fontId="5" fillId="35" borderId="22" xfId="0" applyNumberFormat="1" applyFont="1" applyFill="1" applyBorder="1" applyAlignment="1" applyProtection="1">
      <alignment horizontal="center" vertical="center" wrapText="1"/>
      <protection/>
    </xf>
    <xf numFmtId="0" fontId="0" fillId="36" borderId="21" xfId="0" applyFont="1" applyFill="1" applyBorder="1" applyAlignment="1" applyProtection="1">
      <alignment horizontal="center" vertical="center" wrapText="1"/>
      <protection locked="0"/>
    </xf>
    <xf numFmtId="175" fontId="13" fillId="33" borderId="23" xfId="0" applyNumberFormat="1" applyFont="1" applyFill="1" applyBorder="1" applyAlignment="1" applyProtection="1">
      <alignment horizontal="center" vertical="center" wrapText="1"/>
      <protection/>
    </xf>
    <xf numFmtId="177" fontId="9" fillId="33" borderId="23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 applyProtection="1">
      <alignment/>
      <protection locked="0"/>
    </xf>
    <xf numFmtId="0" fontId="1" fillId="0" borderId="12" xfId="55" applyFont="1" applyBorder="1" applyAlignment="1" applyProtection="1">
      <alignment horizontal="center"/>
      <protection locked="0"/>
    </xf>
    <xf numFmtId="0" fontId="1" fillId="0" borderId="24" xfId="55" applyFont="1" applyBorder="1" applyAlignment="1" applyProtection="1">
      <alignment horizontal="center"/>
      <protection locked="0"/>
    </xf>
    <xf numFmtId="0" fontId="1" fillId="0" borderId="25" xfId="55" applyFont="1" applyBorder="1" applyAlignment="1" applyProtection="1">
      <alignment horizontal="center"/>
      <protection locked="0"/>
    </xf>
    <xf numFmtId="0" fontId="1" fillId="0" borderId="11" xfId="55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35" borderId="11" xfId="0" applyFont="1" applyFill="1" applyBorder="1" applyAlignment="1" applyProtection="1">
      <alignment horizontal="center" vertical="center"/>
      <protection locked="0"/>
    </xf>
    <xf numFmtId="2" fontId="12" fillId="37" borderId="11" xfId="0" applyNumberFormat="1" applyFont="1" applyFill="1" applyBorder="1" applyAlignment="1" applyProtection="1">
      <alignment horizontal="center"/>
      <protection locked="0"/>
    </xf>
    <xf numFmtId="2" fontId="10" fillId="37" borderId="11" xfId="0" applyNumberFormat="1" applyFont="1" applyFill="1" applyBorder="1" applyAlignment="1" applyProtection="1">
      <alignment horizontal="center"/>
      <protection locked="0"/>
    </xf>
    <xf numFmtId="0" fontId="10" fillId="37" borderId="11" xfId="0" applyFont="1" applyFill="1" applyBorder="1" applyAlignment="1" applyProtection="1">
      <alignment horizontal="center"/>
      <protection locked="0"/>
    </xf>
    <xf numFmtId="2" fontId="12" fillId="38" borderId="11" xfId="0" applyNumberFormat="1" applyFont="1" applyFill="1" applyBorder="1" applyAlignment="1" applyProtection="1">
      <alignment horizontal="center"/>
      <protection locked="0"/>
    </xf>
    <xf numFmtId="2" fontId="10" fillId="38" borderId="11" xfId="0" applyNumberFormat="1" applyFont="1" applyFill="1" applyBorder="1" applyAlignment="1" applyProtection="1">
      <alignment horizontal="center"/>
      <protection locked="0"/>
    </xf>
    <xf numFmtId="0" fontId="0" fillId="39" borderId="11" xfId="0" applyFont="1" applyFill="1" applyBorder="1" applyAlignment="1" applyProtection="1">
      <alignment horizontal="center" vertical="center"/>
      <protection locked="0"/>
    </xf>
    <xf numFmtId="0" fontId="11" fillId="39" borderId="11" xfId="0" applyFont="1" applyFill="1" applyBorder="1" applyAlignment="1" applyProtection="1">
      <alignment horizontal="center" vertical="center"/>
      <protection locked="0"/>
    </xf>
    <xf numFmtId="172" fontId="5" fillId="40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22" xfId="42" applyNumberFormat="1" applyFont="1" applyFill="1" applyBorder="1" applyAlignment="1" applyProtection="1">
      <alignment horizontal="center" vertical="center" wrapText="1"/>
      <protection locked="0"/>
    </xf>
    <xf numFmtId="4" fontId="5" fillId="35" borderId="26" xfId="42" applyNumberFormat="1" applyFont="1" applyFill="1" applyBorder="1" applyAlignment="1" applyProtection="1">
      <alignment horizontal="center" vertical="center" wrapText="1"/>
      <protection locked="0"/>
    </xf>
    <xf numFmtId="175" fontId="13" fillId="33" borderId="18" xfId="0" applyNumberFormat="1" applyFont="1" applyFill="1" applyBorder="1" applyAlignment="1" applyProtection="1">
      <alignment horizontal="center" vertical="center" wrapText="1"/>
      <protection locked="0"/>
    </xf>
    <xf numFmtId="177" fontId="9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/>
    </xf>
    <xf numFmtId="0" fontId="10" fillId="37" borderId="11" xfId="0" applyFont="1" applyFill="1" applyBorder="1" applyAlignment="1" applyProtection="1">
      <alignment horizontal="center"/>
      <protection/>
    </xf>
    <xf numFmtId="2" fontId="10" fillId="37" borderId="11" xfId="0" applyNumberFormat="1" applyFont="1" applyFill="1" applyBorder="1" applyAlignment="1" applyProtection="1">
      <alignment horizontal="center"/>
      <protection/>
    </xf>
    <xf numFmtId="9" fontId="14" fillId="0" borderId="21" xfId="0" applyNumberFormat="1" applyFont="1" applyBorder="1" applyAlignment="1" applyProtection="1">
      <alignment horizontal="center" vertical="center"/>
      <protection locked="0"/>
    </xf>
    <xf numFmtId="4" fontId="5" fillId="35" borderId="21" xfId="42" applyNumberFormat="1" applyFont="1" applyFill="1" applyBorder="1" applyAlignment="1" applyProtection="1">
      <alignment horizontal="center" vertical="center" wrapText="1"/>
      <protection/>
    </xf>
    <xf numFmtId="4" fontId="5" fillId="35" borderId="21" xfId="0" applyNumberFormat="1" applyFont="1" applyFill="1" applyBorder="1" applyAlignment="1" applyProtection="1">
      <alignment horizontal="center" vertical="center" wrapText="1"/>
      <protection/>
    </xf>
    <xf numFmtId="178" fontId="5" fillId="0" borderId="21" xfId="0" applyNumberFormat="1" applyFont="1" applyBorder="1" applyAlignment="1" applyProtection="1">
      <alignment horizontal="center" vertical="center" wrapText="1"/>
      <protection locked="0"/>
    </xf>
    <xf numFmtId="0" fontId="8" fillId="33" borderId="27" xfId="0" applyFont="1" applyFill="1" applyBorder="1" applyAlignment="1" applyProtection="1">
      <alignment vertical="center" textRotation="36"/>
      <protection locked="0"/>
    </xf>
    <xf numFmtId="0" fontId="8" fillId="33" borderId="28" xfId="0" applyFont="1" applyFill="1" applyBorder="1" applyAlignment="1" applyProtection="1">
      <alignment vertical="center" textRotation="36"/>
      <protection locked="0"/>
    </xf>
    <xf numFmtId="0" fontId="8" fillId="33" borderId="29" xfId="0" applyFont="1" applyFill="1" applyBorder="1" applyAlignment="1" applyProtection="1">
      <alignment vertical="center" textRotation="36"/>
      <protection locked="0"/>
    </xf>
    <xf numFmtId="0" fontId="8" fillId="33" borderId="30" xfId="0" applyFont="1" applyFill="1" applyBorder="1" applyAlignment="1" applyProtection="1">
      <alignment vertical="center" textRotation="36"/>
      <protection locked="0"/>
    </xf>
    <xf numFmtId="0" fontId="8" fillId="33" borderId="0" xfId="0" applyFont="1" applyFill="1" applyBorder="1" applyAlignment="1" applyProtection="1">
      <alignment vertical="center" textRotation="36"/>
      <protection locked="0"/>
    </xf>
    <xf numFmtId="0" fontId="8" fillId="33" borderId="31" xfId="0" applyFont="1" applyFill="1" applyBorder="1" applyAlignment="1" applyProtection="1">
      <alignment vertical="center" textRotation="36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2" fontId="5" fillId="41" borderId="22" xfId="42" applyNumberFormat="1" applyFont="1" applyFill="1" applyBorder="1" applyAlignment="1" applyProtection="1">
      <alignment horizontal="center" vertical="center" wrapText="1"/>
      <protection/>
    </xf>
    <xf numFmtId="2" fontId="0" fillId="0" borderId="16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172" fontId="5" fillId="34" borderId="12" xfId="0" applyNumberFormat="1" applyFont="1" applyFill="1" applyBorder="1" applyAlignment="1" applyProtection="1">
      <alignment horizontal="center" vertical="center" wrapText="1"/>
      <protection/>
    </xf>
    <xf numFmtId="180" fontId="5" fillId="4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3" fontId="5" fillId="34" borderId="12" xfId="42" applyNumberFormat="1" applyFont="1" applyFill="1" applyBorder="1" applyAlignment="1" applyProtection="1">
      <alignment horizontal="center" vertical="center" wrapText="1"/>
      <protection/>
    </xf>
    <xf numFmtId="4" fontId="5" fillId="40" borderId="11" xfId="42" applyNumberFormat="1" applyFont="1" applyFill="1" applyBorder="1" applyAlignment="1" applyProtection="1">
      <alignment horizontal="center" vertical="center" wrapText="1"/>
      <protection/>
    </xf>
    <xf numFmtId="0" fontId="0" fillId="34" borderId="21" xfId="0" applyFill="1" applyBorder="1" applyAlignment="1" applyProtection="1">
      <alignment horizontal="center" vertical="center" wrapText="1"/>
      <protection locked="0"/>
    </xf>
    <xf numFmtId="2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21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12" xfId="55" applyFont="1" applyBorder="1" applyAlignment="1" applyProtection="1">
      <alignment horizontal="center"/>
      <protection locked="0"/>
    </xf>
    <xf numFmtId="0" fontId="1" fillId="0" borderId="13" xfId="55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 vertical="center" textRotation="90"/>
      <protection locked="0"/>
    </xf>
    <xf numFmtId="0" fontId="4" fillId="0" borderId="35" xfId="0" applyFont="1" applyBorder="1" applyAlignment="1" applyProtection="1">
      <alignment horizontal="center" vertical="center" textRotation="90"/>
      <protection locked="0"/>
    </xf>
    <xf numFmtId="0" fontId="4" fillId="0" borderId="36" xfId="0" applyFont="1" applyBorder="1" applyAlignment="1" applyProtection="1">
      <alignment horizontal="center" vertical="center" textRotation="90"/>
      <protection locked="0"/>
    </xf>
    <xf numFmtId="0" fontId="2" fillId="0" borderId="37" xfId="0" applyFont="1" applyFill="1" applyBorder="1" applyAlignment="1" applyProtection="1">
      <alignment horizontal="center" vertical="center" textRotation="90" wrapText="1"/>
      <protection locked="0"/>
    </xf>
    <xf numFmtId="0" fontId="2" fillId="0" borderId="23" xfId="0" applyFont="1" applyFill="1" applyBorder="1" applyAlignment="1" applyProtection="1">
      <alignment horizontal="center" vertical="center" textRotation="90" wrapText="1"/>
      <protection locked="0"/>
    </xf>
    <xf numFmtId="9" fontId="14" fillId="0" borderId="11" xfId="0" applyNumberFormat="1" applyFont="1" applyBorder="1" applyAlignment="1" applyProtection="1">
      <alignment horizontal="center" vertical="center"/>
      <protection locked="0"/>
    </xf>
    <xf numFmtId="9" fontId="14" fillId="0" borderId="12" xfId="0" applyNumberFormat="1" applyFont="1" applyBorder="1" applyAlignment="1" applyProtection="1">
      <alignment horizontal="center" vertical="center"/>
      <protection locked="0"/>
    </xf>
    <xf numFmtId="0" fontId="16" fillId="33" borderId="38" xfId="0" applyFont="1" applyFill="1" applyBorder="1" applyAlignment="1" applyProtection="1">
      <alignment horizontal="center" vertical="center"/>
      <protection locked="0"/>
    </xf>
    <xf numFmtId="0" fontId="16" fillId="33" borderId="17" xfId="0" applyFont="1" applyFill="1" applyBorder="1" applyAlignment="1" applyProtection="1">
      <alignment horizontal="center" vertical="center"/>
      <protection locked="0"/>
    </xf>
    <xf numFmtId="0" fontId="16" fillId="33" borderId="39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2" fillId="33" borderId="40" xfId="0" applyFont="1" applyFill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 applyProtection="1">
      <alignment horizontal="center" vertical="center"/>
      <protection locked="0"/>
    </xf>
    <xf numFmtId="0" fontId="2" fillId="33" borderId="42" xfId="0" applyFont="1" applyFill="1" applyBorder="1" applyAlignment="1" applyProtection="1">
      <alignment horizontal="center" vertical="center"/>
      <protection locked="0"/>
    </xf>
    <xf numFmtId="0" fontId="1" fillId="0" borderId="11" xfId="55" applyFont="1" applyBorder="1" applyAlignment="1" applyProtection="1">
      <alignment horizontal="center"/>
      <protection locked="0"/>
    </xf>
    <xf numFmtId="0" fontId="6" fillId="33" borderId="43" xfId="0" applyFont="1" applyFill="1" applyBorder="1" applyAlignment="1" applyProtection="1">
      <alignment horizontal="center" vertical="center" wrapText="1"/>
      <protection locked="0"/>
    </xf>
    <xf numFmtId="0" fontId="6" fillId="33" borderId="41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textRotation="90" wrapText="1"/>
      <protection locked="0"/>
    </xf>
    <xf numFmtId="0" fontId="2" fillId="0" borderId="11" xfId="0" applyFont="1" applyBorder="1" applyAlignment="1" applyProtection="1">
      <alignment horizontal="center" vertical="center" textRotation="90" wrapText="1"/>
      <protection locked="0"/>
    </xf>
    <xf numFmtId="0" fontId="0" fillId="33" borderId="45" xfId="0" applyFont="1" applyFill="1" applyBorder="1" applyAlignment="1" applyProtection="1">
      <alignment horizontal="center" vertical="center" wrapText="1"/>
      <protection locked="0"/>
    </xf>
    <xf numFmtId="0" fontId="0" fillId="33" borderId="46" xfId="0" applyFont="1" applyFill="1" applyBorder="1" applyAlignment="1" applyProtection="1">
      <alignment horizontal="center" vertical="center" wrapText="1"/>
      <protection locked="0"/>
    </xf>
    <xf numFmtId="0" fontId="0" fillId="33" borderId="24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textRotation="90" wrapText="1"/>
      <protection locked="0"/>
    </xf>
    <xf numFmtId="0" fontId="7" fillId="0" borderId="23" xfId="0" applyFont="1" applyBorder="1" applyAlignment="1" applyProtection="1">
      <alignment horizontal="center" vertical="center" textRotation="90" wrapText="1"/>
      <protection locked="0"/>
    </xf>
    <xf numFmtId="0" fontId="2" fillId="33" borderId="48" xfId="0" applyFont="1" applyFill="1" applyBorder="1" applyAlignment="1" applyProtection="1">
      <alignment horizontal="center" vertical="center" textRotation="90"/>
      <protection locked="0"/>
    </xf>
    <xf numFmtId="0" fontId="2" fillId="33" borderId="49" xfId="0" applyFont="1" applyFill="1" applyBorder="1" applyAlignment="1" applyProtection="1">
      <alignment horizontal="center" vertical="center" textRotation="90"/>
      <protection locked="0"/>
    </xf>
    <xf numFmtId="0" fontId="3" fillId="42" borderId="12" xfId="0" applyFont="1" applyFill="1" applyBorder="1" applyAlignment="1" applyProtection="1">
      <alignment horizontal="center" vertical="center"/>
      <protection locked="0"/>
    </xf>
    <xf numFmtId="0" fontId="3" fillId="42" borderId="21" xfId="0" applyFont="1" applyFill="1" applyBorder="1" applyAlignment="1" applyProtection="1">
      <alignment horizontal="center" vertical="center"/>
      <protection locked="0"/>
    </xf>
    <xf numFmtId="0" fontId="3" fillId="42" borderId="13" xfId="0" applyFont="1" applyFill="1" applyBorder="1" applyAlignment="1" applyProtection="1">
      <alignment horizontal="center" vertical="center"/>
      <protection locked="0"/>
    </xf>
    <xf numFmtId="15" fontId="15" fillId="0" borderId="12" xfId="0" applyNumberFormat="1" applyFont="1" applyBorder="1" applyAlignment="1" applyProtection="1">
      <alignment horizontal="center" vertical="center"/>
      <protection locked="0"/>
    </xf>
    <xf numFmtId="15" fontId="15" fillId="0" borderId="21" xfId="0" applyNumberFormat="1" applyFont="1" applyBorder="1" applyAlignment="1" applyProtection="1">
      <alignment horizontal="center" vertical="center"/>
      <protection locked="0"/>
    </xf>
    <xf numFmtId="15" fontId="15" fillId="0" borderId="13" xfId="0" applyNumberFormat="1" applyFont="1" applyBorder="1" applyAlignment="1" applyProtection="1">
      <alignment horizontal="center" vertical="center"/>
      <protection locked="0"/>
    </xf>
    <xf numFmtId="0" fontId="3" fillId="41" borderId="11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econd Pag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">
    <dxf/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66675</xdr:rowOff>
    </xdr:from>
    <xdr:to>
      <xdr:col>1</xdr:col>
      <xdr:colOff>914400</xdr:colOff>
      <xdr:row>2</xdr:row>
      <xdr:rowOff>247650</xdr:rowOff>
    </xdr:to>
    <xdr:pic>
      <xdr:nvPicPr>
        <xdr:cNvPr id="1" name="Picture 1" descr="C:\Users\sOriano\Downloads\abmhs_burne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"/>
          <a:ext cx="819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0</xdr:row>
      <xdr:rowOff>47625</xdr:rowOff>
    </xdr:from>
    <xdr:to>
      <xdr:col>3</xdr:col>
      <xdr:colOff>819150</xdr:colOff>
      <xdr:row>2</xdr:row>
      <xdr:rowOff>304800</xdr:rowOff>
    </xdr:to>
    <xdr:pic>
      <xdr:nvPicPr>
        <xdr:cNvPr id="2" name="Picture 8" descr="http://www.depednaga.com.ph/files/DEPED-NEW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47625"/>
          <a:ext cx="933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U60"/>
  <sheetViews>
    <sheetView showZeros="0" tabSelected="1" view="pageBreakPreview" zoomScale="85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Z39" sqref="Z39:Z46"/>
    </sheetView>
  </sheetViews>
  <sheetFormatPr defaultColWidth="9.140625" defaultRowHeight="12.75"/>
  <cols>
    <col min="1" max="1" width="4.00390625" style="1" customWidth="1"/>
    <col min="2" max="2" width="14.7109375" style="1" customWidth="1"/>
    <col min="3" max="3" width="3.140625" style="1" customWidth="1"/>
    <col min="4" max="4" width="16.7109375" style="1" customWidth="1"/>
    <col min="5" max="24" width="4.00390625" style="1" customWidth="1"/>
    <col min="25" max="25" width="6.00390625" style="1" customWidth="1"/>
    <col min="26" max="26" width="9.00390625" style="1" customWidth="1"/>
    <col min="27" max="27" width="6.8515625" style="1" customWidth="1"/>
    <col min="28" max="43" width="4.00390625" style="1" customWidth="1"/>
    <col min="44" max="44" width="5.28125" style="1" customWidth="1"/>
    <col min="45" max="45" width="7.28125" style="1" customWidth="1"/>
    <col min="46" max="46" width="7.00390625" style="1" customWidth="1"/>
    <col min="47" max="47" width="14.28125" style="1" customWidth="1"/>
    <col min="48" max="48" width="8.8515625" style="1" customWidth="1"/>
    <col min="49" max="49" width="7.421875" style="1" customWidth="1"/>
    <col min="50" max="50" width="10.7109375" style="1" customWidth="1"/>
    <col min="51" max="51" width="7.57421875" style="1" customWidth="1"/>
    <col min="52" max="52" width="12.28125" style="1" customWidth="1"/>
    <col min="53" max="53" width="10.7109375" style="1" customWidth="1"/>
    <col min="54" max="54" width="4.140625" style="1" customWidth="1"/>
    <col min="55" max="64" width="0" style="1" hidden="1" customWidth="1"/>
    <col min="65" max="65" width="6.8515625" style="1" hidden="1" customWidth="1"/>
    <col min="66" max="75" width="0" style="1" hidden="1" customWidth="1"/>
    <col min="76" max="16384" width="9.140625" style="1" customWidth="1"/>
  </cols>
  <sheetData>
    <row r="1" spans="1:68" ht="30" customHeight="1" thickBot="1">
      <c r="A1" s="115" t="s">
        <v>3</v>
      </c>
      <c r="B1" s="51"/>
      <c r="C1" s="52"/>
      <c r="D1" s="53"/>
      <c r="E1" s="103" t="s">
        <v>91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57"/>
      <c r="AV1" s="107"/>
      <c r="AW1" s="105" t="s">
        <v>8</v>
      </c>
      <c r="AX1" s="110" t="s">
        <v>12</v>
      </c>
      <c r="AY1" s="113" t="s">
        <v>23</v>
      </c>
      <c r="AZ1" s="90" t="s">
        <v>20</v>
      </c>
      <c r="BA1" s="87" t="s">
        <v>4</v>
      </c>
      <c r="BB1" s="2"/>
      <c r="BM1" s="2"/>
      <c r="BN1" s="2"/>
      <c r="BO1" s="2"/>
      <c r="BP1" s="2"/>
    </row>
    <row r="2" spans="1:68" ht="27.75" customHeight="1" thickBot="1">
      <c r="A2" s="116"/>
      <c r="B2" s="54"/>
      <c r="C2" s="55"/>
      <c r="D2" s="56"/>
      <c r="E2" s="117" t="s">
        <v>11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9"/>
      <c r="AB2" s="123" t="s">
        <v>6</v>
      </c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22" t="s">
        <v>7</v>
      </c>
      <c r="AV2" s="108"/>
      <c r="AW2" s="106"/>
      <c r="AX2" s="111"/>
      <c r="AY2" s="114"/>
      <c r="AZ2" s="91"/>
      <c r="BA2" s="88"/>
      <c r="BB2" s="2"/>
      <c r="BM2" s="2"/>
      <c r="BN2" s="2"/>
      <c r="BO2" s="2"/>
      <c r="BP2" s="2"/>
    </row>
    <row r="3" spans="1:68" ht="24.75" customHeight="1" thickBot="1">
      <c r="A3" s="116"/>
      <c r="B3" s="54"/>
      <c r="C3" s="55"/>
      <c r="D3" s="56"/>
      <c r="E3" s="120" t="s">
        <v>1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2"/>
      <c r="AB3" s="97" t="s">
        <v>29</v>
      </c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8"/>
      <c r="AU3" s="50" t="s">
        <v>2</v>
      </c>
      <c r="AV3" s="108"/>
      <c r="AW3" s="106"/>
      <c r="AX3" s="111"/>
      <c r="AY3" s="114"/>
      <c r="AZ3" s="91"/>
      <c r="BA3" s="88"/>
      <c r="BB3" s="2"/>
      <c r="BM3" s="2"/>
      <c r="BN3" s="2"/>
      <c r="BO3" s="2"/>
      <c r="BP3" s="2"/>
    </row>
    <row r="4" spans="1:68" ht="24" customHeight="1" thickBot="1">
      <c r="A4" s="116"/>
      <c r="B4" s="94" t="s">
        <v>0</v>
      </c>
      <c r="C4" s="95"/>
      <c r="D4" s="96"/>
      <c r="E4" s="92">
        <v>0.4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>
        <v>0.4</v>
      </c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47">
        <v>0.2</v>
      </c>
      <c r="AV4" s="109"/>
      <c r="AW4" s="106"/>
      <c r="AX4" s="112"/>
      <c r="AY4" s="114"/>
      <c r="AZ4" s="91"/>
      <c r="BA4" s="88"/>
      <c r="BB4" s="2"/>
      <c r="BM4" s="2"/>
      <c r="BN4" s="2"/>
      <c r="BO4" s="2"/>
      <c r="BP4" s="2"/>
    </row>
    <row r="5" spans="1:68" ht="90" customHeight="1" thickBot="1">
      <c r="A5" s="99" t="s">
        <v>5</v>
      </c>
      <c r="B5" s="100"/>
      <c r="C5" s="100"/>
      <c r="D5" s="101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5"/>
      <c r="Y5" s="17">
        <f>SUM(E5:X5)</f>
        <v>0</v>
      </c>
      <c r="Z5" s="39" t="s">
        <v>9</v>
      </c>
      <c r="AA5" s="40" t="s">
        <v>10</v>
      </c>
      <c r="AB5" s="6"/>
      <c r="AC5" s="7"/>
      <c r="AD5" s="7"/>
      <c r="AE5" s="8"/>
      <c r="AF5" s="8"/>
      <c r="AG5" s="8"/>
      <c r="AH5" s="8"/>
      <c r="AI5" s="8"/>
      <c r="AJ5" s="8"/>
      <c r="AK5" s="8"/>
      <c r="AL5" s="8"/>
      <c r="AM5" s="8"/>
      <c r="AN5" s="6"/>
      <c r="AO5" s="9"/>
      <c r="AP5" s="9"/>
      <c r="AQ5" s="9"/>
      <c r="AR5" s="18">
        <f>SUM(AB5:AQ5)</f>
        <v>0</v>
      </c>
      <c r="AS5" s="39" t="s">
        <v>9</v>
      </c>
      <c r="AT5" s="40" t="s">
        <v>10</v>
      </c>
      <c r="AU5" s="19">
        <v>40</v>
      </c>
      <c r="AV5" s="39" t="s">
        <v>9</v>
      </c>
      <c r="AW5" s="41" t="s">
        <v>10</v>
      </c>
      <c r="AX5" s="42" t="s">
        <v>14</v>
      </c>
      <c r="AY5" s="43" t="s">
        <v>13</v>
      </c>
      <c r="AZ5" s="91"/>
      <c r="BA5" s="89"/>
      <c r="BB5" s="2"/>
      <c r="BN5" s="31" t="s">
        <v>16</v>
      </c>
      <c r="BO5" s="37" t="s">
        <v>17</v>
      </c>
      <c r="BP5" s="38" t="s">
        <v>15</v>
      </c>
    </row>
    <row r="6" spans="1:68" ht="35.25" customHeight="1" thickBot="1">
      <c r="A6" s="63">
        <v>1</v>
      </c>
      <c r="B6" s="80" t="s">
        <v>30</v>
      </c>
      <c r="C6" s="81" t="s">
        <v>64</v>
      </c>
      <c r="D6" s="82" t="s">
        <v>31</v>
      </c>
      <c r="E6" s="66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8"/>
      <c r="Y6" s="69">
        <f aca="true" t="shared" si="0" ref="Y6:Y46">SUM(E6:X6)</f>
        <v>0</v>
      </c>
      <c r="Z6" s="70">
        <f>IF($Y$5=0,0,(Y6/$Y$5)*100)</f>
        <v>0</v>
      </c>
      <c r="AA6" s="20">
        <f>Z6*$E$4</f>
        <v>0</v>
      </c>
      <c r="AB6" s="71"/>
      <c r="AC6" s="67"/>
      <c r="AD6" s="67"/>
      <c r="AE6" s="72"/>
      <c r="AF6" s="72"/>
      <c r="AG6" s="72"/>
      <c r="AH6" s="72"/>
      <c r="AI6" s="72"/>
      <c r="AJ6" s="72"/>
      <c r="AK6" s="67"/>
      <c r="AL6" s="67"/>
      <c r="AM6" s="67"/>
      <c r="AN6" s="71"/>
      <c r="AO6" s="67"/>
      <c r="AP6" s="67"/>
      <c r="AQ6" s="67"/>
      <c r="AR6" s="73">
        <f aca="true" t="shared" si="1" ref="AR6:AR46">SUM(AB6:AQ6)</f>
        <v>0</v>
      </c>
      <c r="AS6" s="74">
        <f>IF($AR$5=0,0,(AR6/$AR$5)*100)</f>
        <v>0</v>
      </c>
      <c r="AT6" s="21">
        <f>AS6*$AB$4</f>
        <v>0</v>
      </c>
      <c r="AU6" s="75"/>
      <c r="AV6" s="76">
        <f>IF($AU$5=0,0,(AU6/$AU$5)*100)</f>
        <v>0</v>
      </c>
      <c r="AW6" s="58">
        <f>AV6*$AU$4</f>
        <v>0</v>
      </c>
      <c r="AX6" s="23">
        <f>SUM(AA6+AT6+AW6)</f>
        <v>0</v>
      </c>
      <c r="AY6" s="24">
        <f aca="true" t="shared" si="2" ref="AY6:AY46">VLOOKUP(AX6,KTO12,3,TRUE)</f>
        <v>60</v>
      </c>
      <c r="AZ6" s="44" t="str">
        <f aca="true" t="shared" si="3" ref="AZ6:AZ46">VLOOKUP(AY6,DESC,3,TRUE)</f>
        <v>Did not meet expectations</v>
      </c>
      <c r="BA6" s="62" t="str">
        <f aca="true" t="shared" si="4" ref="BA6:BA46">VLOOKUP(AZ6,REMARKS,2,FALSE)</f>
        <v>FAILED</v>
      </c>
      <c r="BB6" s="2"/>
      <c r="BM6" s="2"/>
      <c r="BN6" s="32">
        <v>0</v>
      </c>
      <c r="BO6" s="33">
        <v>3.99</v>
      </c>
      <c r="BP6" s="34">
        <v>60</v>
      </c>
    </row>
    <row r="7" spans="1:68" ht="27.75" customHeight="1" thickBot="1">
      <c r="A7" s="77">
        <f>A6+1</f>
        <v>2</v>
      </c>
      <c r="B7" s="80" t="s">
        <v>32</v>
      </c>
      <c r="C7" s="81" t="s">
        <v>64</v>
      </c>
      <c r="D7" s="82" t="s">
        <v>33</v>
      </c>
      <c r="E7" s="66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8"/>
      <c r="Y7" s="69">
        <f t="shared" si="0"/>
        <v>0</v>
      </c>
      <c r="Z7" s="70">
        <f>IF($Y$5=0,0,(Y7/$Y$5)*100)</f>
        <v>0</v>
      </c>
      <c r="AA7" s="20">
        <f aca="true" t="shared" si="5" ref="AA7:AA46">Z7*$E$4</f>
        <v>0</v>
      </c>
      <c r="AB7" s="71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71"/>
      <c r="AO7" s="67"/>
      <c r="AP7" s="67"/>
      <c r="AQ7" s="67"/>
      <c r="AR7" s="73">
        <f t="shared" si="1"/>
        <v>0</v>
      </c>
      <c r="AS7" s="74">
        <f aca="true" t="shared" si="6" ref="AS7:AS46">IF($AR$5=0,0,(AR7/$AR$5)*100)</f>
        <v>0</v>
      </c>
      <c r="AT7" s="21">
        <f aca="true" t="shared" si="7" ref="AT7:AT46">AS7*$AB$4</f>
        <v>0</v>
      </c>
      <c r="AU7" s="75"/>
      <c r="AV7" s="76">
        <f aca="true" t="shared" si="8" ref="AV7:AV46">IF($AU$5=0,0,(AU7/$AU$5)*100)</f>
        <v>0</v>
      </c>
      <c r="AW7" s="58">
        <f aca="true" t="shared" si="9" ref="AW7:AW46">AV7*$AU$4</f>
        <v>0</v>
      </c>
      <c r="AX7" s="23">
        <f aca="true" t="shared" si="10" ref="AX7:AX46">SUM(AA7+AT7+AW7)</f>
        <v>0</v>
      </c>
      <c r="AY7" s="24">
        <f t="shared" si="2"/>
        <v>60</v>
      </c>
      <c r="AZ7" s="44" t="str">
        <f t="shared" si="3"/>
        <v>Did not meet expectations</v>
      </c>
      <c r="BA7" s="62" t="str">
        <f t="shared" si="4"/>
        <v>FAILED</v>
      </c>
      <c r="BB7" s="2"/>
      <c r="BM7" s="2"/>
      <c r="BN7" s="32">
        <v>4</v>
      </c>
      <c r="BO7" s="46">
        <f aca="true" t="shared" si="11" ref="BO7:BO20">BO6+4</f>
        <v>7.99</v>
      </c>
      <c r="BP7" s="34">
        <v>61</v>
      </c>
    </row>
    <row r="8" spans="1:68" ht="27.75" customHeight="1" thickBot="1">
      <c r="A8" s="77">
        <f aca="true" t="shared" si="12" ref="A8:A46">A7+1</f>
        <v>3</v>
      </c>
      <c r="B8" s="80" t="s">
        <v>34</v>
      </c>
      <c r="C8" s="81" t="s">
        <v>64</v>
      </c>
      <c r="D8" s="83" t="s">
        <v>35</v>
      </c>
      <c r="E8" s="66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8"/>
      <c r="Y8" s="69">
        <f t="shared" si="0"/>
        <v>0</v>
      </c>
      <c r="Z8" s="70">
        <f aca="true" t="shared" si="13" ref="Z8:Z46">IF($Y$5=0,0,(Y8/$Y$5)*100)</f>
        <v>0</v>
      </c>
      <c r="AA8" s="20">
        <f t="shared" si="5"/>
        <v>0</v>
      </c>
      <c r="AB8" s="71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71"/>
      <c r="AO8" s="67"/>
      <c r="AP8" s="67"/>
      <c r="AQ8" s="67"/>
      <c r="AR8" s="73">
        <f t="shared" si="1"/>
        <v>0</v>
      </c>
      <c r="AS8" s="74">
        <f t="shared" si="6"/>
        <v>0</v>
      </c>
      <c r="AT8" s="21">
        <f t="shared" si="7"/>
        <v>0</v>
      </c>
      <c r="AU8" s="75"/>
      <c r="AV8" s="76">
        <f t="shared" si="8"/>
        <v>0</v>
      </c>
      <c r="AW8" s="58">
        <f t="shared" si="9"/>
        <v>0</v>
      </c>
      <c r="AX8" s="23">
        <f t="shared" si="10"/>
        <v>0</v>
      </c>
      <c r="AY8" s="24">
        <f t="shared" si="2"/>
        <v>60</v>
      </c>
      <c r="AZ8" s="44" t="str">
        <f t="shared" si="3"/>
        <v>Did not meet expectations</v>
      </c>
      <c r="BA8" s="62" t="str">
        <f t="shared" si="4"/>
        <v>FAILED</v>
      </c>
      <c r="BB8" s="2"/>
      <c r="BM8" s="2"/>
      <c r="BN8" s="32">
        <v>8</v>
      </c>
      <c r="BO8" s="46">
        <f t="shared" si="11"/>
        <v>11.99</v>
      </c>
      <c r="BP8" s="34">
        <v>62</v>
      </c>
    </row>
    <row r="9" spans="1:68" ht="27.75" customHeight="1" thickBot="1">
      <c r="A9" s="77">
        <f t="shared" si="12"/>
        <v>4</v>
      </c>
      <c r="B9" s="80" t="s">
        <v>36</v>
      </c>
      <c r="C9" s="81" t="s">
        <v>64</v>
      </c>
      <c r="D9" s="83" t="s">
        <v>37</v>
      </c>
      <c r="E9" s="66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8"/>
      <c r="Y9" s="69">
        <f t="shared" si="0"/>
        <v>0</v>
      </c>
      <c r="Z9" s="70">
        <f t="shared" si="13"/>
        <v>0</v>
      </c>
      <c r="AA9" s="20">
        <f t="shared" si="5"/>
        <v>0</v>
      </c>
      <c r="AB9" s="71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71"/>
      <c r="AO9" s="67"/>
      <c r="AP9" s="67"/>
      <c r="AQ9" s="67"/>
      <c r="AR9" s="73">
        <f t="shared" si="1"/>
        <v>0</v>
      </c>
      <c r="AS9" s="74">
        <f t="shared" si="6"/>
        <v>0</v>
      </c>
      <c r="AT9" s="21">
        <f t="shared" si="7"/>
        <v>0</v>
      </c>
      <c r="AU9" s="75"/>
      <c r="AV9" s="76">
        <f t="shared" si="8"/>
        <v>0</v>
      </c>
      <c r="AW9" s="58">
        <f t="shared" si="9"/>
        <v>0</v>
      </c>
      <c r="AX9" s="23">
        <f t="shared" si="10"/>
        <v>0</v>
      </c>
      <c r="AY9" s="24">
        <f t="shared" si="2"/>
        <v>60</v>
      </c>
      <c r="AZ9" s="44" t="str">
        <f t="shared" si="3"/>
        <v>Did not meet expectations</v>
      </c>
      <c r="BA9" s="62" t="str">
        <f t="shared" si="4"/>
        <v>FAILED</v>
      </c>
      <c r="BB9" s="2"/>
      <c r="BM9" s="2"/>
      <c r="BN9" s="32">
        <v>12</v>
      </c>
      <c r="BO9" s="46">
        <f t="shared" si="11"/>
        <v>15.99</v>
      </c>
      <c r="BP9" s="45">
        <f>BP8+1</f>
        <v>63</v>
      </c>
    </row>
    <row r="10" spans="1:73" ht="27.75" customHeight="1" thickBot="1">
      <c r="A10" s="77">
        <f t="shared" si="12"/>
        <v>5</v>
      </c>
      <c r="B10" s="80" t="s">
        <v>38</v>
      </c>
      <c r="C10" s="81" t="s">
        <v>64</v>
      </c>
      <c r="D10" s="83" t="s">
        <v>39</v>
      </c>
      <c r="E10" s="66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 s="69">
        <f t="shared" si="0"/>
        <v>0</v>
      </c>
      <c r="Z10" s="70">
        <f t="shared" si="13"/>
        <v>0</v>
      </c>
      <c r="AA10" s="20">
        <f t="shared" si="5"/>
        <v>0</v>
      </c>
      <c r="AB10" s="71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71"/>
      <c r="AO10" s="67"/>
      <c r="AP10" s="67"/>
      <c r="AQ10" s="67"/>
      <c r="AR10" s="73">
        <f t="shared" si="1"/>
        <v>0</v>
      </c>
      <c r="AS10" s="74">
        <f t="shared" si="6"/>
        <v>0</v>
      </c>
      <c r="AT10" s="21">
        <f t="shared" si="7"/>
        <v>0</v>
      </c>
      <c r="AU10" s="75"/>
      <c r="AV10" s="76">
        <f t="shared" si="8"/>
        <v>0</v>
      </c>
      <c r="AW10" s="58">
        <f t="shared" si="9"/>
        <v>0</v>
      </c>
      <c r="AX10" s="23">
        <f t="shared" si="10"/>
        <v>0</v>
      </c>
      <c r="AY10" s="24">
        <f t="shared" si="2"/>
        <v>60</v>
      </c>
      <c r="AZ10" s="44" t="str">
        <f t="shared" si="3"/>
        <v>Did not meet expectations</v>
      </c>
      <c r="BA10" s="62" t="str">
        <f t="shared" si="4"/>
        <v>FAILED</v>
      </c>
      <c r="BB10" s="2"/>
      <c r="BM10" s="2"/>
      <c r="BN10" s="32">
        <v>16</v>
      </c>
      <c r="BO10" s="46">
        <f t="shared" si="11"/>
        <v>19.990000000000002</v>
      </c>
      <c r="BP10" s="45">
        <f>BP9+1</f>
        <v>64</v>
      </c>
      <c r="BR10" s="85" t="s">
        <v>18</v>
      </c>
      <c r="BS10" s="86"/>
      <c r="BT10" s="102" t="s">
        <v>19</v>
      </c>
      <c r="BU10" s="102"/>
    </row>
    <row r="11" spans="1:73" ht="27.75" customHeight="1" thickBot="1">
      <c r="A11" s="77">
        <f t="shared" si="12"/>
        <v>6</v>
      </c>
      <c r="B11" s="80" t="s">
        <v>40</v>
      </c>
      <c r="C11" s="81" t="s">
        <v>64</v>
      </c>
      <c r="D11" s="83" t="s">
        <v>41</v>
      </c>
      <c r="E11" s="66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  <c r="Y11" s="69">
        <f t="shared" si="0"/>
        <v>0</v>
      </c>
      <c r="Z11" s="70">
        <f t="shared" si="13"/>
        <v>0</v>
      </c>
      <c r="AA11" s="20">
        <f t="shared" si="5"/>
        <v>0</v>
      </c>
      <c r="AB11" s="71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71"/>
      <c r="AO11" s="67"/>
      <c r="AP11" s="67"/>
      <c r="AQ11" s="67"/>
      <c r="AR11" s="73">
        <f t="shared" si="1"/>
        <v>0</v>
      </c>
      <c r="AS11" s="74">
        <f t="shared" si="6"/>
        <v>0</v>
      </c>
      <c r="AT11" s="21">
        <f t="shared" si="7"/>
        <v>0</v>
      </c>
      <c r="AU11" s="75"/>
      <c r="AV11" s="76">
        <f t="shared" si="8"/>
        <v>0</v>
      </c>
      <c r="AW11" s="58">
        <f t="shared" si="9"/>
        <v>0</v>
      </c>
      <c r="AX11" s="23">
        <f t="shared" si="10"/>
        <v>0</v>
      </c>
      <c r="AY11" s="24">
        <f t="shared" si="2"/>
        <v>60</v>
      </c>
      <c r="AZ11" s="44" t="str">
        <f t="shared" si="3"/>
        <v>Did not meet expectations</v>
      </c>
      <c r="BA11" s="62" t="str">
        <f t="shared" si="4"/>
        <v>FAILED</v>
      </c>
      <c r="BB11" s="2"/>
      <c r="BM11" s="2"/>
      <c r="BN11" s="32">
        <v>20</v>
      </c>
      <c r="BO11" s="46">
        <f t="shared" si="11"/>
        <v>23.990000000000002</v>
      </c>
      <c r="BP11" s="34">
        <v>65</v>
      </c>
      <c r="BR11" s="27">
        <v>60</v>
      </c>
      <c r="BS11" s="28">
        <v>74.9</v>
      </c>
      <c r="BT11" s="102" t="s">
        <v>28</v>
      </c>
      <c r="BU11" s="102"/>
    </row>
    <row r="12" spans="1:73" ht="27.75" customHeight="1" thickBot="1">
      <c r="A12" s="77">
        <f t="shared" si="12"/>
        <v>7</v>
      </c>
      <c r="B12" s="80" t="s">
        <v>42</v>
      </c>
      <c r="C12" s="81" t="s">
        <v>64</v>
      </c>
      <c r="D12" s="83" t="s">
        <v>43</v>
      </c>
      <c r="E12" s="66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69">
        <f t="shared" si="0"/>
        <v>0</v>
      </c>
      <c r="Z12" s="70">
        <f t="shared" si="13"/>
        <v>0</v>
      </c>
      <c r="AA12" s="20">
        <f t="shared" si="5"/>
        <v>0</v>
      </c>
      <c r="AB12" s="71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71"/>
      <c r="AO12" s="67"/>
      <c r="AP12" s="67"/>
      <c r="AQ12" s="67"/>
      <c r="AR12" s="73">
        <f t="shared" si="1"/>
        <v>0</v>
      </c>
      <c r="AS12" s="74">
        <f t="shared" si="6"/>
        <v>0</v>
      </c>
      <c r="AT12" s="21">
        <f t="shared" si="7"/>
        <v>0</v>
      </c>
      <c r="AU12" s="75"/>
      <c r="AV12" s="76">
        <f t="shared" si="8"/>
        <v>0</v>
      </c>
      <c r="AW12" s="58">
        <f t="shared" si="9"/>
        <v>0</v>
      </c>
      <c r="AX12" s="23">
        <f t="shared" si="10"/>
        <v>0</v>
      </c>
      <c r="AY12" s="24">
        <f t="shared" si="2"/>
        <v>60</v>
      </c>
      <c r="AZ12" s="44" t="str">
        <f t="shared" si="3"/>
        <v>Did not meet expectations</v>
      </c>
      <c r="BA12" s="62" t="str">
        <f t="shared" si="4"/>
        <v>FAILED</v>
      </c>
      <c r="BB12" s="2"/>
      <c r="BM12" s="2"/>
      <c r="BN12" s="32">
        <v>24</v>
      </c>
      <c r="BO12" s="46">
        <f t="shared" si="11"/>
        <v>27.990000000000002</v>
      </c>
      <c r="BP12" s="45">
        <f>BP11+1</f>
        <v>66</v>
      </c>
      <c r="BR12" s="29">
        <v>75</v>
      </c>
      <c r="BS12" s="26">
        <v>79.9</v>
      </c>
      <c r="BT12" s="102" t="s">
        <v>27</v>
      </c>
      <c r="BU12" s="102"/>
    </row>
    <row r="13" spans="1:73" ht="27.75" customHeight="1" thickBot="1">
      <c r="A13" s="77">
        <f t="shared" si="12"/>
        <v>8</v>
      </c>
      <c r="B13" s="80" t="s">
        <v>44</v>
      </c>
      <c r="C13" s="81" t="s">
        <v>64</v>
      </c>
      <c r="D13" s="83" t="s">
        <v>45</v>
      </c>
      <c r="E13" s="66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8"/>
      <c r="Y13" s="69">
        <f t="shared" si="0"/>
        <v>0</v>
      </c>
      <c r="Z13" s="70">
        <f t="shared" si="13"/>
        <v>0</v>
      </c>
      <c r="AA13" s="20">
        <f t="shared" si="5"/>
        <v>0</v>
      </c>
      <c r="AB13" s="71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71"/>
      <c r="AO13" s="67"/>
      <c r="AP13" s="67"/>
      <c r="AQ13" s="67"/>
      <c r="AR13" s="73">
        <f t="shared" si="1"/>
        <v>0</v>
      </c>
      <c r="AS13" s="74">
        <f t="shared" si="6"/>
        <v>0</v>
      </c>
      <c r="AT13" s="21">
        <f t="shared" si="7"/>
        <v>0</v>
      </c>
      <c r="AU13" s="75"/>
      <c r="AV13" s="76">
        <f t="shared" si="8"/>
        <v>0</v>
      </c>
      <c r="AW13" s="58">
        <f t="shared" si="9"/>
        <v>0</v>
      </c>
      <c r="AX13" s="23">
        <f t="shared" si="10"/>
        <v>0</v>
      </c>
      <c r="AY13" s="24">
        <f t="shared" si="2"/>
        <v>60</v>
      </c>
      <c r="AZ13" s="44" t="str">
        <f t="shared" si="3"/>
        <v>Did not meet expectations</v>
      </c>
      <c r="BA13" s="62" t="str">
        <f t="shared" si="4"/>
        <v>FAILED</v>
      </c>
      <c r="BB13" s="2"/>
      <c r="BM13" s="2"/>
      <c r="BN13" s="32">
        <v>28</v>
      </c>
      <c r="BO13" s="46">
        <f t="shared" si="11"/>
        <v>31.990000000000002</v>
      </c>
      <c r="BP13" s="45">
        <f aca="true" t="shared" si="14" ref="BP13:BP46">BP12+1</f>
        <v>67</v>
      </c>
      <c r="BR13" s="29">
        <v>80</v>
      </c>
      <c r="BS13" s="26">
        <v>84.9</v>
      </c>
      <c r="BT13" s="102" t="s">
        <v>26</v>
      </c>
      <c r="BU13" s="102"/>
    </row>
    <row r="14" spans="1:73" ht="27.75" customHeight="1" thickBot="1">
      <c r="A14" s="77">
        <f t="shared" si="12"/>
        <v>9</v>
      </c>
      <c r="B14" s="80" t="s">
        <v>46</v>
      </c>
      <c r="C14" s="81" t="s">
        <v>64</v>
      </c>
      <c r="D14" s="83" t="s">
        <v>47</v>
      </c>
      <c r="E14" s="66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8"/>
      <c r="Y14" s="69">
        <f t="shared" si="0"/>
        <v>0</v>
      </c>
      <c r="Z14" s="70">
        <f t="shared" si="13"/>
        <v>0</v>
      </c>
      <c r="AA14" s="20">
        <f t="shared" si="5"/>
        <v>0</v>
      </c>
      <c r="AB14" s="71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71"/>
      <c r="AO14" s="67"/>
      <c r="AP14" s="67"/>
      <c r="AQ14" s="67"/>
      <c r="AR14" s="73">
        <f t="shared" si="1"/>
        <v>0</v>
      </c>
      <c r="AS14" s="74">
        <f t="shared" si="6"/>
        <v>0</v>
      </c>
      <c r="AT14" s="21">
        <f t="shared" si="7"/>
        <v>0</v>
      </c>
      <c r="AU14" s="75"/>
      <c r="AV14" s="76">
        <f t="shared" si="8"/>
        <v>0</v>
      </c>
      <c r="AW14" s="58">
        <f t="shared" si="9"/>
        <v>0</v>
      </c>
      <c r="AX14" s="23">
        <f t="shared" si="10"/>
        <v>0</v>
      </c>
      <c r="AY14" s="24">
        <f t="shared" si="2"/>
        <v>60</v>
      </c>
      <c r="AZ14" s="44" t="str">
        <f t="shared" si="3"/>
        <v>Did not meet expectations</v>
      </c>
      <c r="BA14" s="62" t="str">
        <f t="shared" si="4"/>
        <v>FAILED</v>
      </c>
      <c r="BB14" s="2"/>
      <c r="BM14" s="2"/>
      <c r="BN14" s="32">
        <v>32</v>
      </c>
      <c r="BO14" s="46">
        <f t="shared" si="11"/>
        <v>35.99</v>
      </c>
      <c r="BP14" s="45">
        <f t="shared" si="14"/>
        <v>68</v>
      </c>
      <c r="BR14" s="29">
        <v>85</v>
      </c>
      <c r="BS14" s="26">
        <v>89.9</v>
      </c>
      <c r="BT14" s="102" t="s">
        <v>25</v>
      </c>
      <c r="BU14" s="102"/>
    </row>
    <row r="15" spans="1:73" ht="27.75" customHeight="1" thickBot="1">
      <c r="A15" s="77">
        <f t="shared" si="12"/>
        <v>10</v>
      </c>
      <c r="B15" s="80" t="s">
        <v>48</v>
      </c>
      <c r="C15" s="81" t="s">
        <v>64</v>
      </c>
      <c r="D15" s="83" t="s">
        <v>49</v>
      </c>
      <c r="E15" s="66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/>
      <c r="Y15" s="69">
        <f t="shared" si="0"/>
        <v>0</v>
      </c>
      <c r="Z15" s="70">
        <f t="shared" si="13"/>
        <v>0</v>
      </c>
      <c r="AA15" s="20">
        <f t="shared" si="5"/>
        <v>0</v>
      </c>
      <c r="AB15" s="71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71"/>
      <c r="AO15" s="67"/>
      <c r="AP15" s="67"/>
      <c r="AQ15" s="67"/>
      <c r="AR15" s="73">
        <f t="shared" si="1"/>
        <v>0</v>
      </c>
      <c r="AS15" s="74">
        <f t="shared" si="6"/>
        <v>0</v>
      </c>
      <c r="AT15" s="21">
        <f t="shared" si="7"/>
        <v>0</v>
      </c>
      <c r="AU15" s="75"/>
      <c r="AV15" s="76">
        <f t="shared" si="8"/>
        <v>0</v>
      </c>
      <c r="AW15" s="58">
        <f t="shared" si="9"/>
        <v>0</v>
      </c>
      <c r="AX15" s="23">
        <f t="shared" si="10"/>
        <v>0</v>
      </c>
      <c r="AY15" s="24">
        <f t="shared" si="2"/>
        <v>60</v>
      </c>
      <c r="AZ15" s="44" t="str">
        <f t="shared" si="3"/>
        <v>Did not meet expectations</v>
      </c>
      <c r="BA15" s="62" t="str">
        <f t="shared" si="4"/>
        <v>FAILED</v>
      </c>
      <c r="BB15" s="2"/>
      <c r="BM15" s="2"/>
      <c r="BN15" s="32">
        <v>36</v>
      </c>
      <c r="BO15" s="46">
        <f t="shared" si="11"/>
        <v>39.99</v>
      </c>
      <c r="BP15" s="45">
        <f t="shared" si="14"/>
        <v>69</v>
      </c>
      <c r="BR15" s="29">
        <v>90</v>
      </c>
      <c r="BS15" s="26">
        <v>100</v>
      </c>
      <c r="BT15" s="85" t="s">
        <v>24</v>
      </c>
      <c r="BU15" s="86"/>
    </row>
    <row r="16" spans="1:68" ht="27.75" customHeight="1" thickBot="1">
      <c r="A16" s="77">
        <f t="shared" si="12"/>
        <v>11</v>
      </c>
      <c r="B16" s="80" t="s">
        <v>50</v>
      </c>
      <c r="C16" s="81" t="s">
        <v>64</v>
      </c>
      <c r="D16" s="83" t="s">
        <v>51</v>
      </c>
      <c r="E16" s="66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  <c r="Y16" s="69">
        <f t="shared" si="0"/>
        <v>0</v>
      </c>
      <c r="Z16" s="70">
        <f t="shared" si="13"/>
        <v>0</v>
      </c>
      <c r="AA16" s="20">
        <f t="shared" si="5"/>
        <v>0</v>
      </c>
      <c r="AB16" s="71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71"/>
      <c r="AO16" s="67"/>
      <c r="AP16" s="67"/>
      <c r="AQ16" s="67"/>
      <c r="AR16" s="73">
        <f t="shared" si="1"/>
        <v>0</v>
      </c>
      <c r="AS16" s="74">
        <f t="shared" si="6"/>
        <v>0</v>
      </c>
      <c r="AT16" s="21">
        <f t="shared" si="7"/>
        <v>0</v>
      </c>
      <c r="AU16" s="75"/>
      <c r="AV16" s="76">
        <f t="shared" si="8"/>
        <v>0</v>
      </c>
      <c r="AW16" s="58">
        <f t="shared" si="9"/>
        <v>0</v>
      </c>
      <c r="AX16" s="23">
        <f t="shared" si="10"/>
        <v>0</v>
      </c>
      <c r="AY16" s="24">
        <f t="shared" si="2"/>
        <v>60</v>
      </c>
      <c r="AZ16" s="44" t="str">
        <f t="shared" si="3"/>
        <v>Did not meet expectations</v>
      </c>
      <c r="BA16" s="62" t="str">
        <f t="shared" si="4"/>
        <v>FAILED</v>
      </c>
      <c r="BB16" s="2"/>
      <c r="BM16" s="2"/>
      <c r="BN16" s="32">
        <v>40</v>
      </c>
      <c r="BO16" s="46">
        <f t="shared" si="11"/>
        <v>43.99</v>
      </c>
      <c r="BP16" s="45">
        <f t="shared" si="14"/>
        <v>70</v>
      </c>
    </row>
    <row r="17" spans="1:68" ht="27.75" customHeight="1" thickBot="1">
      <c r="A17" s="77">
        <f t="shared" si="12"/>
        <v>12</v>
      </c>
      <c r="B17" s="80" t="s">
        <v>52</v>
      </c>
      <c r="C17" s="81" t="s">
        <v>64</v>
      </c>
      <c r="D17" s="83" t="s">
        <v>53</v>
      </c>
      <c r="E17" s="66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69">
        <f t="shared" si="0"/>
        <v>0</v>
      </c>
      <c r="Z17" s="70">
        <f t="shared" si="13"/>
        <v>0</v>
      </c>
      <c r="AA17" s="20">
        <f t="shared" si="5"/>
        <v>0</v>
      </c>
      <c r="AB17" s="71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71"/>
      <c r="AO17" s="67"/>
      <c r="AP17" s="67"/>
      <c r="AQ17" s="67"/>
      <c r="AR17" s="73">
        <f t="shared" si="1"/>
        <v>0</v>
      </c>
      <c r="AS17" s="74">
        <f t="shared" si="6"/>
        <v>0</v>
      </c>
      <c r="AT17" s="21">
        <f t="shared" si="7"/>
        <v>0</v>
      </c>
      <c r="AU17" s="75"/>
      <c r="AV17" s="76">
        <f t="shared" si="8"/>
        <v>0</v>
      </c>
      <c r="AW17" s="58">
        <f t="shared" si="9"/>
        <v>0</v>
      </c>
      <c r="AX17" s="23">
        <f t="shared" si="10"/>
        <v>0</v>
      </c>
      <c r="AY17" s="24">
        <f t="shared" si="2"/>
        <v>60</v>
      </c>
      <c r="AZ17" s="44" t="str">
        <f t="shared" si="3"/>
        <v>Did not meet expectations</v>
      </c>
      <c r="BA17" s="62" t="str">
        <f t="shared" si="4"/>
        <v>FAILED</v>
      </c>
      <c r="BB17" s="2"/>
      <c r="BM17" s="2"/>
      <c r="BN17" s="32">
        <v>44</v>
      </c>
      <c r="BO17" s="46">
        <f t="shared" si="11"/>
        <v>47.99</v>
      </c>
      <c r="BP17" s="45">
        <f t="shared" si="14"/>
        <v>71</v>
      </c>
    </row>
    <row r="18" spans="1:71" ht="27.75" customHeight="1" thickBot="1">
      <c r="A18" s="77">
        <f t="shared" si="12"/>
        <v>13</v>
      </c>
      <c r="B18" s="80" t="s">
        <v>54</v>
      </c>
      <c r="C18" s="81" t="s">
        <v>64</v>
      </c>
      <c r="D18" s="83" t="s">
        <v>55</v>
      </c>
      <c r="E18" s="66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69">
        <f t="shared" si="0"/>
        <v>0</v>
      </c>
      <c r="Z18" s="70">
        <f t="shared" si="13"/>
        <v>0</v>
      </c>
      <c r="AA18" s="20">
        <f t="shared" si="5"/>
        <v>0</v>
      </c>
      <c r="AB18" s="71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71"/>
      <c r="AO18" s="67"/>
      <c r="AP18" s="67"/>
      <c r="AQ18" s="67"/>
      <c r="AR18" s="73">
        <f t="shared" si="1"/>
        <v>0</v>
      </c>
      <c r="AS18" s="74">
        <f t="shared" si="6"/>
        <v>0</v>
      </c>
      <c r="AT18" s="21">
        <f t="shared" si="7"/>
        <v>0</v>
      </c>
      <c r="AU18" s="75"/>
      <c r="AV18" s="76">
        <f t="shared" si="8"/>
        <v>0</v>
      </c>
      <c r="AW18" s="58">
        <f t="shared" si="9"/>
        <v>0</v>
      </c>
      <c r="AX18" s="23">
        <f t="shared" si="10"/>
        <v>0</v>
      </c>
      <c r="AY18" s="24">
        <f t="shared" si="2"/>
        <v>60</v>
      </c>
      <c r="AZ18" s="44" t="str">
        <f t="shared" si="3"/>
        <v>Did not meet expectations</v>
      </c>
      <c r="BA18" s="62" t="str">
        <f t="shared" si="4"/>
        <v>FAILED</v>
      </c>
      <c r="BB18" s="2"/>
      <c r="BM18" s="2"/>
      <c r="BN18" s="32">
        <v>48</v>
      </c>
      <c r="BO18" s="46">
        <f t="shared" si="11"/>
        <v>51.99</v>
      </c>
      <c r="BP18" s="45">
        <f t="shared" si="14"/>
        <v>72</v>
      </c>
      <c r="BR18" s="29" t="s">
        <v>28</v>
      </c>
      <c r="BS18" s="30" t="s">
        <v>21</v>
      </c>
    </row>
    <row r="19" spans="1:71" ht="27.75" customHeight="1" thickBot="1">
      <c r="A19" s="77">
        <f t="shared" si="12"/>
        <v>14</v>
      </c>
      <c r="B19" s="80" t="s">
        <v>56</v>
      </c>
      <c r="C19" s="81" t="s">
        <v>64</v>
      </c>
      <c r="D19" s="83" t="s">
        <v>57</v>
      </c>
      <c r="E19" s="66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69">
        <f t="shared" si="0"/>
        <v>0</v>
      </c>
      <c r="Z19" s="70">
        <f t="shared" si="13"/>
        <v>0</v>
      </c>
      <c r="AA19" s="20">
        <f t="shared" si="5"/>
        <v>0</v>
      </c>
      <c r="AB19" s="71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71"/>
      <c r="AO19" s="67"/>
      <c r="AP19" s="67"/>
      <c r="AQ19" s="67"/>
      <c r="AR19" s="73">
        <f t="shared" si="1"/>
        <v>0</v>
      </c>
      <c r="AS19" s="74">
        <f t="shared" si="6"/>
        <v>0</v>
      </c>
      <c r="AT19" s="21">
        <f t="shared" si="7"/>
        <v>0</v>
      </c>
      <c r="AU19" s="75"/>
      <c r="AV19" s="76">
        <f t="shared" si="8"/>
        <v>0</v>
      </c>
      <c r="AW19" s="58">
        <f t="shared" si="9"/>
        <v>0</v>
      </c>
      <c r="AX19" s="23">
        <f t="shared" si="10"/>
        <v>0</v>
      </c>
      <c r="AY19" s="24">
        <f t="shared" si="2"/>
        <v>60</v>
      </c>
      <c r="AZ19" s="44" t="str">
        <f t="shared" si="3"/>
        <v>Did not meet expectations</v>
      </c>
      <c r="BA19" s="62" t="str">
        <f t="shared" si="4"/>
        <v>FAILED</v>
      </c>
      <c r="BB19" s="2"/>
      <c r="BM19" s="2"/>
      <c r="BN19" s="32">
        <v>52</v>
      </c>
      <c r="BO19" s="46">
        <f t="shared" si="11"/>
        <v>55.99</v>
      </c>
      <c r="BP19" s="45">
        <f t="shared" si="14"/>
        <v>73</v>
      </c>
      <c r="BR19" s="29" t="s">
        <v>27</v>
      </c>
      <c r="BS19" s="30" t="s">
        <v>22</v>
      </c>
    </row>
    <row r="20" spans="1:71" ht="27.75" customHeight="1" thickBot="1">
      <c r="A20" s="77">
        <f t="shared" si="12"/>
        <v>15</v>
      </c>
      <c r="B20" s="80" t="s">
        <v>58</v>
      </c>
      <c r="C20" s="81" t="s">
        <v>64</v>
      </c>
      <c r="D20" s="83" t="s">
        <v>59</v>
      </c>
      <c r="E20" s="66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69">
        <f t="shared" si="0"/>
        <v>0</v>
      </c>
      <c r="Z20" s="70">
        <f t="shared" si="13"/>
        <v>0</v>
      </c>
      <c r="AA20" s="20">
        <f t="shared" si="5"/>
        <v>0</v>
      </c>
      <c r="AB20" s="71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71"/>
      <c r="AO20" s="67"/>
      <c r="AP20" s="67"/>
      <c r="AQ20" s="67"/>
      <c r="AR20" s="73">
        <f t="shared" si="1"/>
        <v>0</v>
      </c>
      <c r="AS20" s="74">
        <f t="shared" si="6"/>
        <v>0</v>
      </c>
      <c r="AT20" s="21">
        <f t="shared" si="7"/>
        <v>0</v>
      </c>
      <c r="AU20" s="75"/>
      <c r="AV20" s="76">
        <f t="shared" si="8"/>
        <v>0</v>
      </c>
      <c r="AW20" s="58">
        <f t="shared" si="9"/>
        <v>0</v>
      </c>
      <c r="AX20" s="23">
        <f t="shared" si="10"/>
        <v>0</v>
      </c>
      <c r="AY20" s="24">
        <f t="shared" si="2"/>
        <v>60</v>
      </c>
      <c r="AZ20" s="44" t="str">
        <f t="shared" si="3"/>
        <v>Did not meet expectations</v>
      </c>
      <c r="BA20" s="62" t="str">
        <f t="shared" si="4"/>
        <v>FAILED</v>
      </c>
      <c r="BB20" s="2"/>
      <c r="BM20" s="2"/>
      <c r="BN20" s="32">
        <v>56</v>
      </c>
      <c r="BO20" s="46">
        <f t="shared" si="11"/>
        <v>59.99</v>
      </c>
      <c r="BP20" s="45">
        <f t="shared" si="14"/>
        <v>74</v>
      </c>
      <c r="BR20" s="29" t="s">
        <v>26</v>
      </c>
      <c r="BS20" s="30" t="s">
        <v>22</v>
      </c>
    </row>
    <row r="21" spans="1:71" ht="27.75" customHeight="1" thickBot="1">
      <c r="A21" s="77">
        <f t="shared" si="12"/>
        <v>16</v>
      </c>
      <c r="B21" s="80" t="s">
        <v>60</v>
      </c>
      <c r="C21" s="81" t="s">
        <v>64</v>
      </c>
      <c r="D21" s="83" t="s">
        <v>61</v>
      </c>
      <c r="E21" s="66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9">
        <f t="shared" si="0"/>
        <v>0</v>
      </c>
      <c r="Z21" s="70">
        <f t="shared" si="13"/>
        <v>0</v>
      </c>
      <c r="AA21" s="20">
        <f t="shared" si="5"/>
        <v>0</v>
      </c>
      <c r="AB21" s="71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71"/>
      <c r="AO21" s="67"/>
      <c r="AP21" s="67"/>
      <c r="AQ21" s="67"/>
      <c r="AR21" s="73">
        <f t="shared" si="1"/>
        <v>0</v>
      </c>
      <c r="AS21" s="74">
        <f t="shared" si="6"/>
        <v>0</v>
      </c>
      <c r="AT21" s="21">
        <f t="shared" si="7"/>
        <v>0</v>
      </c>
      <c r="AU21" s="75"/>
      <c r="AV21" s="76">
        <f t="shared" si="8"/>
        <v>0</v>
      </c>
      <c r="AW21" s="58">
        <f t="shared" si="9"/>
        <v>0</v>
      </c>
      <c r="AX21" s="23">
        <f t="shared" si="10"/>
        <v>0</v>
      </c>
      <c r="AY21" s="24">
        <f t="shared" si="2"/>
        <v>60</v>
      </c>
      <c r="AZ21" s="44" t="str">
        <f t="shared" si="3"/>
        <v>Did not meet expectations</v>
      </c>
      <c r="BA21" s="62" t="str">
        <f t="shared" si="4"/>
        <v>FAILED</v>
      </c>
      <c r="BB21" s="2"/>
      <c r="BM21" s="2"/>
      <c r="BN21" s="32">
        <v>60</v>
      </c>
      <c r="BO21" s="33">
        <v>61.59</v>
      </c>
      <c r="BP21" s="45">
        <f t="shared" si="14"/>
        <v>75</v>
      </c>
      <c r="BR21" s="29" t="s">
        <v>25</v>
      </c>
      <c r="BS21" s="30" t="s">
        <v>22</v>
      </c>
    </row>
    <row r="22" spans="1:71" ht="27.75" customHeight="1" thickBot="1">
      <c r="A22" s="77">
        <f t="shared" si="12"/>
        <v>17</v>
      </c>
      <c r="B22" s="80" t="s">
        <v>62</v>
      </c>
      <c r="C22" s="81" t="s">
        <v>64</v>
      </c>
      <c r="D22" s="83" t="s">
        <v>63</v>
      </c>
      <c r="E22" s="66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9">
        <f t="shared" si="0"/>
        <v>0</v>
      </c>
      <c r="Z22" s="70">
        <f t="shared" si="13"/>
        <v>0</v>
      </c>
      <c r="AA22" s="20">
        <f t="shared" si="5"/>
        <v>0</v>
      </c>
      <c r="AB22" s="71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71"/>
      <c r="AO22" s="67"/>
      <c r="AP22" s="67"/>
      <c r="AQ22" s="67"/>
      <c r="AR22" s="73">
        <f t="shared" si="1"/>
        <v>0</v>
      </c>
      <c r="AS22" s="74">
        <f t="shared" si="6"/>
        <v>0</v>
      </c>
      <c r="AT22" s="21">
        <f t="shared" si="7"/>
        <v>0</v>
      </c>
      <c r="AU22" s="75"/>
      <c r="AV22" s="76">
        <f t="shared" si="8"/>
        <v>0</v>
      </c>
      <c r="AW22" s="58">
        <f t="shared" si="9"/>
        <v>0</v>
      </c>
      <c r="AX22" s="23">
        <f t="shared" si="10"/>
        <v>0</v>
      </c>
      <c r="AY22" s="24">
        <f t="shared" si="2"/>
        <v>60</v>
      </c>
      <c r="AZ22" s="44" t="str">
        <f t="shared" si="3"/>
        <v>Did not meet expectations</v>
      </c>
      <c r="BA22" s="62" t="str">
        <f t="shared" si="4"/>
        <v>FAILED</v>
      </c>
      <c r="BB22" s="2"/>
      <c r="BM22" s="2"/>
      <c r="BN22" s="32">
        <v>61.6</v>
      </c>
      <c r="BO22" s="33">
        <v>63.19</v>
      </c>
      <c r="BP22" s="45">
        <f t="shared" si="14"/>
        <v>76</v>
      </c>
      <c r="BR22" s="29" t="s">
        <v>24</v>
      </c>
      <c r="BS22" s="30" t="s">
        <v>22</v>
      </c>
    </row>
    <row r="23" spans="1:68" ht="27.75" customHeight="1" thickBot="1">
      <c r="A23" s="77">
        <f t="shared" si="12"/>
        <v>18</v>
      </c>
      <c r="B23" s="64"/>
      <c r="C23" s="65"/>
      <c r="D23" s="78"/>
      <c r="E23" s="66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9">
        <f t="shared" si="0"/>
        <v>0</v>
      </c>
      <c r="Z23" s="70">
        <f t="shared" si="13"/>
        <v>0</v>
      </c>
      <c r="AA23" s="20">
        <f t="shared" si="5"/>
        <v>0</v>
      </c>
      <c r="AB23" s="71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71"/>
      <c r="AO23" s="67"/>
      <c r="AP23" s="67"/>
      <c r="AQ23" s="67"/>
      <c r="AR23" s="73">
        <f t="shared" si="1"/>
        <v>0</v>
      </c>
      <c r="AS23" s="74">
        <f t="shared" si="6"/>
        <v>0</v>
      </c>
      <c r="AT23" s="21">
        <f t="shared" si="7"/>
        <v>0</v>
      </c>
      <c r="AU23" s="75"/>
      <c r="AV23" s="76">
        <f t="shared" si="8"/>
        <v>0</v>
      </c>
      <c r="AW23" s="58">
        <f t="shared" si="9"/>
        <v>0</v>
      </c>
      <c r="AX23" s="23">
        <f t="shared" si="10"/>
        <v>0</v>
      </c>
      <c r="AY23" s="24">
        <f t="shared" si="2"/>
        <v>60</v>
      </c>
      <c r="AZ23" s="44" t="str">
        <f t="shared" si="3"/>
        <v>Did not meet expectations</v>
      </c>
      <c r="BA23" s="62" t="str">
        <f t="shared" si="4"/>
        <v>FAILED</v>
      </c>
      <c r="BB23" s="2"/>
      <c r="BM23" s="2"/>
      <c r="BN23" s="32">
        <v>63.2</v>
      </c>
      <c r="BO23" s="33">
        <v>64.79</v>
      </c>
      <c r="BP23" s="45">
        <f t="shared" si="14"/>
        <v>77</v>
      </c>
    </row>
    <row r="24" spans="1:68" ht="27.75" customHeight="1" thickBot="1">
      <c r="A24" s="77">
        <f t="shared" si="12"/>
        <v>19</v>
      </c>
      <c r="B24" s="64"/>
      <c r="C24" s="65"/>
      <c r="D24" s="79"/>
      <c r="E24" s="66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9">
        <f t="shared" si="0"/>
        <v>0</v>
      </c>
      <c r="Z24" s="70">
        <f t="shared" si="13"/>
        <v>0</v>
      </c>
      <c r="AA24" s="20">
        <f t="shared" si="5"/>
        <v>0</v>
      </c>
      <c r="AB24" s="71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71"/>
      <c r="AO24" s="67"/>
      <c r="AP24" s="67"/>
      <c r="AQ24" s="67"/>
      <c r="AR24" s="73">
        <f t="shared" si="1"/>
        <v>0</v>
      </c>
      <c r="AS24" s="74">
        <f t="shared" si="6"/>
        <v>0</v>
      </c>
      <c r="AT24" s="21">
        <f t="shared" si="7"/>
        <v>0</v>
      </c>
      <c r="AU24" s="75"/>
      <c r="AV24" s="76">
        <f t="shared" si="8"/>
        <v>0</v>
      </c>
      <c r="AW24" s="58">
        <f t="shared" si="9"/>
        <v>0</v>
      </c>
      <c r="AX24" s="23">
        <f t="shared" si="10"/>
        <v>0</v>
      </c>
      <c r="AY24" s="24">
        <f t="shared" si="2"/>
        <v>60</v>
      </c>
      <c r="AZ24" s="44" t="str">
        <f t="shared" si="3"/>
        <v>Did not meet expectations</v>
      </c>
      <c r="BA24" s="62" t="str">
        <f t="shared" si="4"/>
        <v>FAILED</v>
      </c>
      <c r="BB24" s="2"/>
      <c r="BM24" s="2"/>
      <c r="BN24" s="32">
        <v>64.8</v>
      </c>
      <c r="BO24" s="33">
        <v>66.39</v>
      </c>
      <c r="BP24" s="45">
        <f t="shared" si="14"/>
        <v>78</v>
      </c>
    </row>
    <row r="25" spans="1:68" ht="27.75" customHeight="1" thickBot="1">
      <c r="A25" s="77">
        <f t="shared" si="12"/>
        <v>20</v>
      </c>
      <c r="B25" s="64"/>
      <c r="C25" s="65"/>
      <c r="D25" s="79"/>
      <c r="E25" s="66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9">
        <f t="shared" si="0"/>
        <v>0</v>
      </c>
      <c r="Z25" s="70">
        <f t="shared" si="13"/>
        <v>0</v>
      </c>
      <c r="AA25" s="20">
        <f t="shared" si="5"/>
        <v>0</v>
      </c>
      <c r="AB25" s="71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71"/>
      <c r="AO25" s="67"/>
      <c r="AP25" s="67"/>
      <c r="AQ25" s="67"/>
      <c r="AR25" s="73">
        <f t="shared" si="1"/>
        <v>0</v>
      </c>
      <c r="AS25" s="74">
        <f t="shared" si="6"/>
        <v>0</v>
      </c>
      <c r="AT25" s="21">
        <f t="shared" si="7"/>
        <v>0</v>
      </c>
      <c r="AU25" s="75"/>
      <c r="AV25" s="76">
        <f t="shared" si="8"/>
        <v>0</v>
      </c>
      <c r="AW25" s="58">
        <f t="shared" si="9"/>
        <v>0</v>
      </c>
      <c r="AX25" s="23">
        <f t="shared" si="10"/>
        <v>0</v>
      </c>
      <c r="AY25" s="24">
        <f t="shared" si="2"/>
        <v>60</v>
      </c>
      <c r="AZ25" s="44" t="str">
        <f t="shared" si="3"/>
        <v>Did not meet expectations</v>
      </c>
      <c r="BA25" s="62" t="str">
        <f t="shared" si="4"/>
        <v>FAILED</v>
      </c>
      <c r="BB25" s="2"/>
      <c r="BM25" s="2"/>
      <c r="BN25" s="32">
        <v>66.4</v>
      </c>
      <c r="BO25" s="33">
        <v>67.99</v>
      </c>
      <c r="BP25" s="45">
        <f t="shared" si="14"/>
        <v>79</v>
      </c>
    </row>
    <row r="26" spans="1:68" ht="27.75" customHeight="1" thickBot="1">
      <c r="A26" s="77">
        <v>1</v>
      </c>
      <c r="B26" s="80" t="s">
        <v>65</v>
      </c>
      <c r="C26" s="81" t="s">
        <v>64</v>
      </c>
      <c r="D26" s="83" t="s">
        <v>66</v>
      </c>
      <c r="E26" s="66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9">
        <f t="shared" si="0"/>
        <v>0</v>
      </c>
      <c r="Z26" s="70">
        <f t="shared" si="13"/>
        <v>0</v>
      </c>
      <c r="AA26" s="20">
        <f t="shared" si="5"/>
        <v>0</v>
      </c>
      <c r="AB26" s="71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71"/>
      <c r="AO26" s="67"/>
      <c r="AP26" s="67"/>
      <c r="AQ26" s="67"/>
      <c r="AR26" s="73">
        <f t="shared" si="1"/>
        <v>0</v>
      </c>
      <c r="AS26" s="74">
        <f t="shared" si="6"/>
        <v>0</v>
      </c>
      <c r="AT26" s="21">
        <f t="shared" si="7"/>
        <v>0</v>
      </c>
      <c r="AU26" s="75"/>
      <c r="AV26" s="76">
        <f t="shared" si="8"/>
        <v>0</v>
      </c>
      <c r="AW26" s="58">
        <f t="shared" si="9"/>
        <v>0</v>
      </c>
      <c r="AX26" s="23">
        <f t="shared" si="10"/>
        <v>0</v>
      </c>
      <c r="AY26" s="24">
        <f t="shared" si="2"/>
        <v>60</v>
      </c>
      <c r="AZ26" s="44" t="str">
        <f t="shared" si="3"/>
        <v>Did not meet expectations</v>
      </c>
      <c r="BA26" s="62" t="str">
        <f t="shared" si="4"/>
        <v>FAILED</v>
      </c>
      <c r="BB26" s="2"/>
      <c r="BM26" s="2"/>
      <c r="BN26" s="32">
        <v>68</v>
      </c>
      <c r="BO26" s="33">
        <v>69.59</v>
      </c>
      <c r="BP26" s="45">
        <f t="shared" si="14"/>
        <v>80</v>
      </c>
    </row>
    <row r="27" spans="1:68" ht="27.75" customHeight="1" thickBot="1">
      <c r="A27" s="77">
        <v>2</v>
      </c>
      <c r="B27" s="80" t="s">
        <v>67</v>
      </c>
      <c r="C27" s="81" t="s">
        <v>64</v>
      </c>
      <c r="D27" s="83" t="s">
        <v>68</v>
      </c>
      <c r="E27" s="66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9">
        <f t="shared" si="0"/>
        <v>0</v>
      </c>
      <c r="Z27" s="70">
        <f t="shared" si="13"/>
        <v>0</v>
      </c>
      <c r="AA27" s="20">
        <f t="shared" si="5"/>
        <v>0</v>
      </c>
      <c r="AB27" s="71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71"/>
      <c r="AO27" s="67"/>
      <c r="AP27" s="67"/>
      <c r="AQ27" s="67"/>
      <c r="AR27" s="73">
        <f t="shared" si="1"/>
        <v>0</v>
      </c>
      <c r="AS27" s="74">
        <f t="shared" si="6"/>
        <v>0</v>
      </c>
      <c r="AT27" s="21">
        <f t="shared" si="7"/>
        <v>0</v>
      </c>
      <c r="AU27" s="75"/>
      <c r="AV27" s="76">
        <f t="shared" si="8"/>
        <v>0</v>
      </c>
      <c r="AW27" s="58">
        <f t="shared" si="9"/>
        <v>0</v>
      </c>
      <c r="AX27" s="23">
        <f t="shared" si="10"/>
        <v>0</v>
      </c>
      <c r="AY27" s="24">
        <f t="shared" si="2"/>
        <v>60</v>
      </c>
      <c r="AZ27" s="44" t="str">
        <f t="shared" si="3"/>
        <v>Did not meet expectations</v>
      </c>
      <c r="BA27" s="62" t="str">
        <f t="shared" si="4"/>
        <v>FAILED</v>
      </c>
      <c r="BB27" s="2"/>
      <c r="BM27" s="2"/>
      <c r="BN27" s="32">
        <v>69.6</v>
      </c>
      <c r="BO27" s="33">
        <v>71.19</v>
      </c>
      <c r="BP27" s="45">
        <f t="shared" si="14"/>
        <v>81</v>
      </c>
    </row>
    <row r="28" spans="1:68" ht="27.75" customHeight="1" thickBot="1">
      <c r="A28" s="77">
        <v>3</v>
      </c>
      <c r="B28" s="80" t="s">
        <v>69</v>
      </c>
      <c r="C28" s="81" t="s">
        <v>64</v>
      </c>
      <c r="D28" s="83" t="s">
        <v>70</v>
      </c>
      <c r="E28" s="66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>
        <f t="shared" si="0"/>
        <v>0</v>
      </c>
      <c r="Z28" s="70">
        <f t="shared" si="13"/>
        <v>0</v>
      </c>
      <c r="AA28" s="20">
        <f t="shared" si="5"/>
        <v>0</v>
      </c>
      <c r="AB28" s="71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71"/>
      <c r="AO28" s="67"/>
      <c r="AP28" s="67"/>
      <c r="AQ28" s="67"/>
      <c r="AR28" s="73">
        <f t="shared" si="1"/>
        <v>0</v>
      </c>
      <c r="AS28" s="74">
        <f t="shared" si="6"/>
        <v>0</v>
      </c>
      <c r="AT28" s="21">
        <f t="shared" si="7"/>
        <v>0</v>
      </c>
      <c r="AU28" s="75"/>
      <c r="AV28" s="76">
        <f t="shared" si="8"/>
        <v>0</v>
      </c>
      <c r="AW28" s="58">
        <f t="shared" si="9"/>
        <v>0</v>
      </c>
      <c r="AX28" s="23">
        <f t="shared" si="10"/>
        <v>0</v>
      </c>
      <c r="AY28" s="24">
        <f t="shared" si="2"/>
        <v>60</v>
      </c>
      <c r="AZ28" s="44" t="str">
        <f t="shared" si="3"/>
        <v>Did not meet expectations</v>
      </c>
      <c r="BA28" s="62" t="str">
        <f t="shared" si="4"/>
        <v>FAILED</v>
      </c>
      <c r="BB28" s="2"/>
      <c r="BM28" s="2"/>
      <c r="BN28" s="32">
        <v>71.2</v>
      </c>
      <c r="BO28" s="33">
        <v>72.79</v>
      </c>
      <c r="BP28" s="45">
        <f t="shared" si="14"/>
        <v>82</v>
      </c>
    </row>
    <row r="29" spans="1:68" ht="27.75" customHeight="1" thickBot="1">
      <c r="A29" s="77">
        <v>4</v>
      </c>
      <c r="B29" s="80" t="s">
        <v>71</v>
      </c>
      <c r="C29" s="81" t="s">
        <v>64</v>
      </c>
      <c r="D29" s="83" t="s">
        <v>72</v>
      </c>
      <c r="E29" s="66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>
        <f t="shared" si="0"/>
        <v>0</v>
      </c>
      <c r="Z29" s="70">
        <f t="shared" si="13"/>
        <v>0</v>
      </c>
      <c r="AA29" s="20">
        <f t="shared" si="5"/>
        <v>0</v>
      </c>
      <c r="AB29" s="71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71"/>
      <c r="AO29" s="67"/>
      <c r="AP29" s="67"/>
      <c r="AQ29" s="67"/>
      <c r="AR29" s="73">
        <f t="shared" si="1"/>
        <v>0</v>
      </c>
      <c r="AS29" s="74">
        <f t="shared" si="6"/>
        <v>0</v>
      </c>
      <c r="AT29" s="21">
        <f t="shared" si="7"/>
        <v>0</v>
      </c>
      <c r="AU29" s="75"/>
      <c r="AV29" s="76">
        <f t="shared" si="8"/>
        <v>0</v>
      </c>
      <c r="AW29" s="58">
        <f t="shared" si="9"/>
        <v>0</v>
      </c>
      <c r="AX29" s="23">
        <f t="shared" si="10"/>
        <v>0</v>
      </c>
      <c r="AY29" s="24">
        <f t="shared" si="2"/>
        <v>60</v>
      </c>
      <c r="AZ29" s="44" t="str">
        <f t="shared" si="3"/>
        <v>Did not meet expectations</v>
      </c>
      <c r="BA29" s="62" t="str">
        <f t="shared" si="4"/>
        <v>FAILED</v>
      </c>
      <c r="BB29" s="2"/>
      <c r="BM29" s="2"/>
      <c r="BN29" s="32">
        <v>72.8</v>
      </c>
      <c r="BO29" s="33">
        <v>74.39</v>
      </c>
      <c r="BP29" s="45">
        <f t="shared" si="14"/>
        <v>83</v>
      </c>
    </row>
    <row r="30" spans="1:68" ht="27.75" customHeight="1" thickBot="1">
      <c r="A30" s="77">
        <v>5</v>
      </c>
      <c r="B30" s="80" t="s">
        <v>73</v>
      </c>
      <c r="C30" s="81" t="s">
        <v>64</v>
      </c>
      <c r="D30" s="83" t="s">
        <v>74</v>
      </c>
      <c r="E30" s="66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>
        <f t="shared" si="0"/>
        <v>0</v>
      </c>
      <c r="Z30" s="70">
        <f t="shared" si="13"/>
        <v>0</v>
      </c>
      <c r="AA30" s="20">
        <f t="shared" si="5"/>
        <v>0</v>
      </c>
      <c r="AB30" s="71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71"/>
      <c r="AO30" s="67"/>
      <c r="AP30" s="67"/>
      <c r="AQ30" s="67"/>
      <c r="AR30" s="73">
        <f t="shared" si="1"/>
        <v>0</v>
      </c>
      <c r="AS30" s="74">
        <f t="shared" si="6"/>
        <v>0</v>
      </c>
      <c r="AT30" s="21">
        <f t="shared" si="7"/>
        <v>0</v>
      </c>
      <c r="AU30" s="75"/>
      <c r="AV30" s="76">
        <f t="shared" si="8"/>
        <v>0</v>
      </c>
      <c r="AW30" s="58">
        <f t="shared" si="9"/>
        <v>0</v>
      </c>
      <c r="AX30" s="23">
        <f t="shared" si="10"/>
        <v>0</v>
      </c>
      <c r="AY30" s="24">
        <f t="shared" si="2"/>
        <v>60</v>
      </c>
      <c r="AZ30" s="44" t="str">
        <f t="shared" si="3"/>
        <v>Did not meet expectations</v>
      </c>
      <c r="BA30" s="62" t="str">
        <f t="shared" si="4"/>
        <v>FAILED</v>
      </c>
      <c r="BB30" s="2"/>
      <c r="BM30" s="2"/>
      <c r="BN30" s="32">
        <v>74.4</v>
      </c>
      <c r="BO30" s="33">
        <v>75.99</v>
      </c>
      <c r="BP30" s="45">
        <f t="shared" si="14"/>
        <v>84</v>
      </c>
    </row>
    <row r="31" spans="1:68" ht="27.75" customHeight="1" thickBot="1">
      <c r="A31" s="77">
        <v>6</v>
      </c>
      <c r="B31" s="80" t="s">
        <v>75</v>
      </c>
      <c r="C31" s="81" t="s">
        <v>64</v>
      </c>
      <c r="D31" s="83" t="s">
        <v>76</v>
      </c>
      <c r="E31" s="66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>
        <f t="shared" si="0"/>
        <v>0</v>
      </c>
      <c r="Z31" s="70">
        <f t="shared" si="13"/>
        <v>0</v>
      </c>
      <c r="AA31" s="20">
        <f t="shared" si="5"/>
        <v>0</v>
      </c>
      <c r="AB31" s="71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71"/>
      <c r="AO31" s="67"/>
      <c r="AP31" s="67"/>
      <c r="AQ31" s="67"/>
      <c r="AR31" s="73">
        <f t="shared" si="1"/>
        <v>0</v>
      </c>
      <c r="AS31" s="74">
        <f t="shared" si="6"/>
        <v>0</v>
      </c>
      <c r="AT31" s="21">
        <f t="shared" si="7"/>
        <v>0</v>
      </c>
      <c r="AU31" s="75"/>
      <c r="AV31" s="76">
        <f t="shared" si="8"/>
        <v>0</v>
      </c>
      <c r="AW31" s="58">
        <f>AV32*$AU$4</f>
        <v>0</v>
      </c>
      <c r="AX31" s="23">
        <f t="shared" si="10"/>
        <v>0</v>
      </c>
      <c r="AY31" s="24">
        <f t="shared" si="2"/>
        <v>60</v>
      </c>
      <c r="AZ31" s="44" t="str">
        <f t="shared" si="3"/>
        <v>Did not meet expectations</v>
      </c>
      <c r="BA31" s="62" t="str">
        <f t="shared" si="4"/>
        <v>FAILED</v>
      </c>
      <c r="BB31" s="2"/>
      <c r="BM31" s="2"/>
      <c r="BN31" s="32">
        <v>76</v>
      </c>
      <c r="BO31" s="33">
        <v>77.59</v>
      </c>
      <c r="BP31" s="45">
        <f t="shared" si="14"/>
        <v>85</v>
      </c>
    </row>
    <row r="32" spans="1:68" ht="27.75" customHeight="1" thickBot="1">
      <c r="A32" s="77">
        <v>7</v>
      </c>
      <c r="B32" s="80" t="s">
        <v>77</v>
      </c>
      <c r="C32" s="81" t="s">
        <v>64</v>
      </c>
      <c r="D32" s="83" t="s">
        <v>78</v>
      </c>
      <c r="E32" s="66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9">
        <f t="shared" si="0"/>
        <v>0</v>
      </c>
      <c r="Z32" s="70">
        <f t="shared" si="13"/>
        <v>0</v>
      </c>
      <c r="AA32" s="20">
        <f t="shared" si="5"/>
        <v>0</v>
      </c>
      <c r="AB32" s="71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71"/>
      <c r="AO32" s="67"/>
      <c r="AP32" s="67"/>
      <c r="AQ32" s="67"/>
      <c r="AR32" s="73">
        <f t="shared" si="1"/>
        <v>0</v>
      </c>
      <c r="AS32" s="74">
        <f t="shared" si="6"/>
        <v>0</v>
      </c>
      <c r="AT32" s="21">
        <f t="shared" si="7"/>
        <v>0</v>
      </c>
      <c r="AU32" s="75"/>
      <c r="AV32" s="76">
        <f t="shared" si="8"/>
        <v>0</v>
      </c>
      <c r="AW32" s="58">
        <f>AV33*$AU$4</f>
        <v>0</v>
      </c>
      <c r="AX32" s="23">
        <f t="shared" si="10"/>
        <v>0</v>
      </c>
      <c r="AY32" s="24">
        <f t="shared" si="2"/>
        <v>60</v>
      </c>
      <c r="AZ32" s="44" t="str">
        <f t="shared" si="3"/>
        <v>Did not meet expectations</v>
      </c>
      <c r="BA32" s="62" t="str">
        <f t="shared" si="4"/>
        <v>FAILED</v>
      </c>
      <c r="BB32" s="2"/>
      <c r="BM32" s="2"/>
      <c r="BN32" s="32">
        <v>77.6</v>
      </c>
      <c r="BO32" s="33">
        <v>79.19</v>
      </c>
      <c r="BP32" s="45">
        <f t="shared" si="14"/>
        <v>86</v>
      </c>
    </row>
    <row r="33" spans="1:68" ht="27.75" customHeight="1" thickBot="1">
      <c r="A33" s="77">
        <v>8</v>
      </c>
      <c r="B33" s="80" t="s">
        <v>79</v>
      </c>
      <c r="C33" s="81" t="s">
        <v>64</v>
      </c>
      <c r="D33" s="83" t="s">
        <v>80</v>
      </c>
      <c r="E33" s="66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9">
        <f t="shared" si="0"/>
        <v>0</v>
      </c>
      <c r="Z33" s="70">
        <f t="shared" si="13"/>
        <v>0</v>
      </c>
      <c r="AA33" s="20">
        <f t="shared" si="5"/>
        <v>0</v>
      </c>
      <c r="AB33" s="71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71"/>
      <c r="AO33" s="67"/>
      <c r="AP33" s="67"/>
      <c r="AQ33" s="67"/>
      <c r="AR33" s="73">
        <f t="shared" si="1"/>
        <v>0</v>
      </c>
      <c r="AS33" s="74">
        <f t="shared" si="6"/>
        <v>0</v>
      </c>
      <c r="AT33" s="21">
        <f t="shared" si="7"/>
        <v>0</v>
      </c>
      <c r="AU33" s="75"/>
      <c r="AV33" s="76">
        <f t="shared" si="8"/>
        <v>0</v>
      </c>
      <c r="AW33" s="58">
        <f>AV34*$AU$4</f>
        <v>0</v>
      </c>
      <c r="AX33" s="23">
        <f t="shared" si="10"/>
        <v>0</v>
      </c>
      <c r="AY33" s="24">
        <f t="shared" si="2"/>
        <v>60</v>
      </c>
      <c r="AZ33" s="44" t="str">
        <f t="shared" si="3"/>
        <v>Did not meet expectations</v>
      </c>
      <c r="BA33" s="62" t="str">
        <f t="shared" si="4"/>
        <v>FAILED</v>
      </c>
      <c r="BB33" s="2"/>
      <c r="BM33" s="2"/>
      <c r="BN33" s="32">
        <v>79.2</v>
      </c>
      <c r="BO33" s="33">
        <v>80.79</v>
      </c>
      <c r="BP33" s="45">
        <f t="shared" si="14"/>
        <v>87</v>
      </c>
    </row>
    <row r="34" spans="1:68" ht="27.75" customHeight="1" thickBot="1">
      <c r="A34" s="77">
        <v>9</v>
      </c>
      <c r="B34" s="80" t="s">
        <v>81</v>
      </c>
      <c r="C34" s="81" t="s">
        <v>64</v>
      </c>
      <c r="D34" s="83" t="s">
        <v>82</v>
      </c>
      <c r="E34" s="66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>
        <f t="shared" si="0"/>
        <v>0</v>
      </c>
      <c r="Z34" s="70">
        <f t="shared" si="13"/>
        <v>0</v>
      </c>
      <c r="AA34" s="20">
        <f t="shared" si="5"/>
        <v>0</v>
      </c>
      <c r="AB34" s="71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71"/>
      <c r="AO34" s="67"/>
      <c r="AP34" s="67"/>
      <c r="AQ34" s="67"/>
      <c r="AR34" s="73">
        <f t="shared" si="1"/>
        <v>0</v>
      </c>
      <c r="AS34" s="74">
        <f t="shared" si="6"/>
        <v>0</v>
      </c>
      <c r="AT34" s="21">
        <f t="shared" si="7"/>
        <v>0</v>
      </c>
      <c r="AU34" s="75"/>
      <c r="AV34" s="76">
        <f t="shared" si="8"/>
        <v>0</v>
      </c>
      <c r="AW34" s="58">
        <f t="shared" si="9"/>
        <v>0</v>
      </c>
      <c r="AX34" s="23">
        <f t="shared" si="10"/>
        <v>0</v>
      </c>
      <c r="AY34" s="24">
        <f t="shared" si="2"/>
        <v>60</v>
      </c>
      <c r="AZ34" s="44" t="str">
        <f t="shared" si="3"/>
        <v>Did not meet expectations</v>
      </c>
      <c r="BA34" s="62" t="str">
        <f t="shared" si="4"/>
        <v>FAILED</v>
      </c>
      <c r="BB34" s="2"/>
      <c r="BM34" s="2"/>
      <c r="BN34" s="32">
        <v>80.8</v>
      </c>
      <c r="BO34" s="33">
        <v>82.39</v>
      </c>
      <c r="BP34" s="45">
        <f t="shared" si="14"/>
        <v>88</v>
      </c>
    </row>
    <row r="35" spans="1:68" ht="27.75" customHeight="1" thickBot="1">
      <c r="A35" s="77">
        <f t="shared" si="12"/>
        <v>10</v>
      </c>
      <c r="B35" s="80" t="s">
        <v>83</v>
      </c>
      <c r="C35" s="81" t="s">
        <v>64</v>
      </c>
      <c r="D35" s="83" t="s">
        <v>84</v>
      </c>
      <c r="E35" s="66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>
        <f t="shared" si="0"/>
        <v>0</v>
      </c>
      <c r="Z35" s="70">
        <f t="shared" si="13"/>
        <v>0</v>
      </c>
      <c r="AA35" s="20">
        <f t="shared" si="5"/>
        <v>0</v>
      </c>
      <c r="AB35" s="71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71"/>
      <c r="AO35" s="67"/>
      <c r="AP35" s="67"/>
      <c r="AQ35" s="67"/>
      <c r="AR35" s="73">
        <f t="shared" si="1"/>
        <v>0</v>
      </c>
      <c r="AS35" s="74">
        <f t="shared" si="6"/>
        <v>0</v>
      </c>
      <c r="AT35" s="21">
        <f t="shared" si="7"/>
        <v>0</v>
      </c>
      <c r="AU35" s="75"/>
      <c r="AV35" s="76">
        <f t="shared" si="8"/>
        <v>0</v>
      </c>
      <c r="AW35" s="58">
        <f t="shared" si="9"/>
        <v>0</v>
      </c>
      <c r="AX35" s="23">
        <f t="shared" si="10"/>
        <v>0</v>
      </c>
      <c r="AY35" s="24">
        <f t="shared" si="2"/>
        <v>60</v>
      </c>
      <c r="AZ35" s="44" t="str">
        <f t="shared" si="3"/>
        <v>Did not meet expectations</v>
      </c>
      <c r="BA35" s="62" t="str">
        <f t="shared" si="4"/>
        <v>FAILED</v>
      </c>
      <c r="BB35" s="2"/>
      <c r="BM35" s="2"/>
      <c r="BN35" s="32">
        <v>82.4</v>
      </c>
      <c r="BO35" s="33">
        <v>83.99</v>
      </c>
      <c r="BP35" s="45">
        <f t="shared" si="14"/>
        <v>89</v>
      </c>
    </row>
    <row r="36" spans="1:68" ht="27.75" customHeight="1" thickBot="1">
      <c r="A36" s="77">
        <f t="shared" si="12"/>
        <v>11</v>
      </c>
      <c r="B36" s="80" t="s">
        <v>85</v>
      </c>
      <c r="C36" s="81" t="s">
        <v>64</v>
      </c>
      <c r="D36" s="83" t="s">
        <v>86</v>
      </c>
      <c r="E36" s="66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>
        <f t="shared" si="0"/>
        <v>0</v>
      </c>
      <c r="Z36" s="70">
        <f t="shared" si="13"/>
        <v>0</v>
      </c>
      <c r="AA36" s="20">
        <f t="shared" si="5"/>
        <v>0</v>
      </c>
      <c r="AB36" s="71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71"/>
      <c r="AO36" s="67"/>
      <c r="AP36" s="67"/>
      <c r="AQ36" s="67"/>
      <c r="AR36" s="73">
        <f t="shared" si="1"/>
        <v>0</v>
      </c>
      <c r="AS36" s="74">
        <f t="shared" si="6"/>
        <v>0</v>
      </c>
      <c r="AT36" s="21">
        <f t="shared" si="7"/>
        <v>0</v>
      </c>
      <c r="AU36" s="75"/>
      <c r="AV36" s="76">
        <f t="shared" si="8"/>
        <v>0</v>
      </c>
      <c r="AW36" s="58">
        <f t="shared" si="9"/>
        <v>0</v>
      </c>
      <c r="AX36" s="23">
        <f t="shared" si="10"/>
        <v>0</v>
      </c>
      <c r="AY36" s="24">
        <f t="shared" si="2"/>
        <v>60</v>
      </c>
      <c r="AZ36" s="44" t="str">
        <f t="shared" si="3"/>
        <v>Did not meet expectations</v>
      </c>
      <c r="BA36" s="62" t="str">
        <f t="shared" si="4"/>
        <v>FAILED</v>
      </c>
      <c r="BB36" s="2"/>
      <c r="BM36" s="2"/>
      <c r="BN36" s="32">
        <v>84</v>
      </c>
      <c r="BO36" s="33">
        <v>85.59</v>
      </c>
      <c r="BP36" s="45">
        <f t="shared" si="14"/>
        <v>90</v>
      </c>
    </row>
    <row r="37" spans="1:68" ht="27.75" customHeight="1" thickBot="1">
      <c r="A37" s="77">
        <f t="shared" si="12"/>
        <v>12</v>
      </c>
      <c r="B37" s="80" t="s">
        <v>87</v>
      </c>
      <c r="C37" s="81" t="s">
        <v>64</v>
      </c>
      <c r="D37" s="83" t="s">
        <v>88</v>
      </c>
      <c r="E37" s="66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>
        <f t="shared" si="0"/>
        <v>0</v>
      </c>
      <c r="Z37" s="70">
        <f t="shared" si="13"/>
        <v>0</v>
      </c>
      <c r="AA37" s="20">
        <f t="shared" si="5"/>
        <v>0</v>
      </c>
      <c r="AB37" s="71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71"/>
      <c r="AO37" s="67"/>
      <c r="AP37" s="67"/>
      <c r="AQ37" s="67"/>
      <c r="AR37" s="73">
        <f t="shared" si="1"/>
        <v>0</v>
      </c>
      <c r="AS37" s="74">
        <f t="shared" si="6"/>
        <v>0</v>
      </c>
      <c r="AT37" s="21">
        <f t="shared" si="7"/>
        <v>0</v>
      </c>
      <c r="AU37" s="75"/>
      <c r="AV37" s="76">
        <f t="shared" si="8"/>
        <v>0</v>
      </c>
      <c r="AW37" s="58">
        <f t="shared" si="9"/>
        <v>0</v>
      </c>
      <c r="AX37" s="23">
        <f t="shared" si="10"/>
        <v>0</v>
      </c>
      <c r="AY37" s="24">
        <f t="shared" si="2"/>
        <v>60</v>
      </c>
      <c r="AZ37" s="44" t="str">
        <f t="shared" si="3"/>
        <v>Did not meet expectations</v>
      </c>
      <c r="BA37" s="62" t="str">
        <f t="shared" si="4"/>
        <v>FAILED</v>
      </c>
      <c r="BB37" s="2"/>
      <c r="BM37" s="2"/>
      <c r="BN37" s="32">
        <v>85.6</v>
      </c>
      <c r="BO37" s="33">
        <v>87.19</v>
      </c>
      <c r="BP37" s="45">
        <f t="shared" si="14"/>
        <v>91</v>
      </c>
    </row>
    <row r="38" spans="1:68" ht="27.75" customHeight="1" thickBot="1">
      <c r="A38" s="77">
        <f t="shared" si="12"/>
        <v>13</v>
      </c>
      <c r="B38" s="80" t="s">
        <v>89</v>
      </c>
      <c r="C38" s="81" t="s">
        <v>64</v>
      </c>
      <c r="D38" s="83" t="s">
        <v>90</v>
      </c>
      <c r="E38" s="66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>
        <f t="shared" si="0"/>
        <v>0</v>
      </c>
      <c r="Z38" s="70">
        <f t="shared" si="13"/>
        <v>0</v>
      </c>
      <c r="AA38" s="20">
        <f t="shared" si="5"/>
        <v>0</v>
      </c>
      <c r="AB38" s="71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71"/>
      <c r="AO38" s="67"/>
      <c r="AP38" s="67"/>
      <c r="AQ38" s="67"/>
      <c r="AR38" s="73">
        <f t="shared" si="1"/>
        <v>0</v>
      </c>
      <c r="AS38" s="74">
        <f t="shared" si="6"/>
        <v>0</v>
      </c>
      <c r="AT38" s="21">
        <f t="shared" si="7"/>
        <v>0</v>
      </c>
      <c r="AU38" s="75"/>
      <c r="AV38" s="76">
        <f t="shared" si="8"/>
        <v>0</v>
      </c>
      <c r="AW38" s="58">
        <f t="shared" si="9"/>
        <v>0</v>
      </c>
      <c r="AX38" s="23">
        <f t="shared" si="10"/>
        <v>0</v>
      </c>
      <c r="AY38" s="24">
        <f t="shared" si="2"/>
        <v>60</v>
      </c>
      <c r="AZ38" s="44" t="str">
        <f t="shared" si="3"/>
        <v>Did not meet expectations</v>
      </c>
      <c r="BA38" s="62" t="str">
        <f t="shared" si="4"/>
        <v>FAILED</v>
      </c>
      <c r="BB38" s="2"/>
      <c r="BM38" s="2"/>
      <c r="BN38" s="32">
        <v>87.2</v>
      </c>
      <c r="BO38" s="33">
        <v>88.79</v>
      </c>
      <c r="BP38" s="45">
        <f t="shared" si="14"/>
        <v>92</v>
      </c>
    </row>
    <row r="39" spans="1:68" ht="27.75" customHeight="1" thickBot="1">
      <c r="A39" s="77">
        <f t="shared" si="12"/>
        <v>14</v>
      </c>
      <c r="B39" s="80"/>
      <c r="C39" s="81"/>
      <c r="D39" s="83"/>
      <c r="E39" s="66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8"/>
      <c r="Y39" s="69">
        <f t="shared" si="0"/>
        <v>0</v>
      </c>
      <c r="Z39" s="70">
        <f t="shared" si="13"/>
        <v>0</v>
      </c>
      <c r="AA39" s="20">
        <f t="shared" si="5"/>
        <v>0</v>
      </c>
      <c r="AB39" s="71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71"/>
      <c r="AO39" s="67"/>
      <c r="AP39" s="67"/>
      <c r="AQ39" s="67"/>
      <c r="AR39" s="73">
        <f t="shared" si="1"/>
        <v>0</v>
      </c>
      <c r="AS39" s="74">
        <f t="shared" si="6"/>
        <v>0</v>
      </c>
      <c r="AT39" s="21">
        <f t="shared" si="7"/>
        <v>0</v>
      </c>
      <c r="AU39" s="75"/>
      <c r="AV39" s="76">
        <f t="shared" si="8"/>
        <v>0</v>
      </c>
      <c r="AW39" s="58">
        <f t="shared" si="9"/>
        <v>0</v>
      </c>
      <c r="AX39" s="23">
        <f t="shared" si="10"/>
        <v>0</v>
      </c>
      <c r="AY39" s="24">
        <f t="shared" si="2"/>
        <v>60</v>
      </c>
      <c r="AZ39" s="44" t="str">
        <f t="shared" si="3"/>
        <v>Did not meet expectations</v>
      </c>
      <c r="BA39" s="62" t="str">
        <f t="shared" si="4"/>
        <v>FAILED</v>
      </c>
      <c r="BB39" s="2"/>
      <c r="BM39" s="2"/>
      <c r="BN39" s="32">
        <v>88.8</v>
      </c>
      <c r="BO39" s="33">
        <v>90.39</v>
      </c>
      <c r="BP39" s="45">
        <f t="shared" si="14"/>
        <v>93</v>
      </c>
    </row>
    <row r="40" spans="1:68" ht="27.75" customHeight="1" thickBot="1">
      <c r="A40" s="77">
        <f t="shared" si="12"/>
        <v>15</v>
      </c>
      <c r="B40" s="80"/>
      <c r="C40" s="81"/>
      <c r="D40" s="83"/>
      <c r="E40" s="66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9">
        <f t="shared" si="0"/>
        <v>0</v>
      </c>
      <c r="Z40" s="70">
        <f t="shared" si="13"/>
        <v>0</v>
      </c>
      <c r="AA40" s="20">
        <f t="shared" si="5"/>
        <v>0</v>
      </c>
      <c r="AB40" s="71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71"/>
      <c r="AO40" s="67"/>
      <c r="AP40" s="67"/>
      <c r="AQ40" s="67"/>
      <c r="AR40" s="73">
        <f t="shared" si="1"/>
        <v>0</v>
      </c>
      <c r="AS40" s="74">
        <f t="shared" si="6"/>
        <v>0</v>
      </c>
      <c r="AT40" s="21">
        <f t="shared" si="7"/>
        <v>0</v>
      </c>
      <c r="AU40" s="75"/>
      <c r="AV40" s="76">
        <f t="shared" si="8"/>
        <v>0</v>
      </c>
      <c r="AW40" s="58">
        <f t="shared" si="9"/>
        <v>0</v>
      </c>
      <c r="AX40" s="23">
        <f t="shared" si="10"/>
        <v>0</v>
      </c>
      <c r="AY40" s="24">
        <f t="shared" si="2"/>
        <v>60</v>
      </c>
      <c r="AZ40" s="44" t="str">
        <f t="shared" si="3"/>
        <v>Did not meet expectations</v>
      </c>
      <c r="BA40" s="62" t="str">
        <f t="shared" si="4"/>
        <v>FAILED</v>
      </c>
      <c r="BB40" s="2"/>
      <c r="BM40" s="2"/>
      <c r="BN40" s="32">
        <v>90.4</v>
      </c>
      <c r="BO40" s="33">
        <v>91.99</v>
      </c>
      <c r="BP40" s="45">
        <f t="shared" si="14"/>
        <v>94</v>
      </c>
    </row>
    <row r="41" spans="1:68" ht="27.75" customHeight="1" thickBot="1">
      <c r="A41" s="77">
        <f t="shared" si="12"/>
        <v>16</v>
      </c>
      <c r="B41" s="80"/>
      <c r="C41" s="81"/>
      <c r="D41" s="83"/>
      <c r="E41" s="66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8"/>
      <c r="Y41" s="69">
        <f t="shared" si="0"/>
        <v>0</v>
      </c>
      <c r="Z41" s="70">
        <f t="shared" si="13"/>
        <v>0</v>
      </c>
      <c r="AA41" s="20">
        <f t="shared" si="5"/>
        <v>0</v>
      </c>
      <c r="AB41" s="71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71"/>
      <c r="AO41" s="67"/>
      <c r="AP41" s="67"/>
      <c r="AQ41" s="67"/>
      <c r="AR41" s="73">
        <f t="shared" si="1"/>
        <v>0</v>
      </c>
      <c r="AS41" s="74">
        <f t="shared" si="6"/>
        <v>0</v>
      </c>
      <c r="AT41" s="21">
        <f t="shared" si="7"/>
        <v>0</v>
      </c>
      <c r="AU41" s="75"/>
      <c r="AV41" s="76">
        <f t="shared" si="8"/>
        <v>0</v>
      </c>
      <c r="AW41" s="58">
        <f t="shared" si="9"/>
        <v>0</v>
      </c>
      <c r="AX41" s="23">
        <f t="shared" si="10"/>
        <v>0</v>
      </c>
      <c r="AY41" s="24">
        <f t="shared" si="2"/>
        <v>60</v>
      </c>
      <c r="AZ41" s="44" t="str">
        <f t="shared" si="3"/>
        <v>Did not meet expectations</v>
      </c>
      <c r="BA41" s="62" t="str">
        <f t="shared" si="4"/>
        <v>FAILED</v>
      </c>
      <c r="BB41" s="2"/>
      <c r="BM41" s="2"/>
      <c r="BN41" s="32">
        <v>92</v>
      </c>
      <c r="BO41" s="33">
        <v>93.59</v>
      </c>
      <c r="BP41" s="45">
        <f t="shared" si="14"/>
        <v>95</v>
      </c>
    </row>
    <row r="42" spans="1:68" ht="27.75" customHeight="1" thickBot="1">
      <c r="A42" s="77">
        <f t="shared" si="12"/>
        <v>17</v>
      </c>
      <c r="B42" s="80"/>
      <c r="C42" s="81"/>
      <c r="D42" s="83"/>
      <c r="E42" s="66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8"/>
      <c r="Y42" s="69">
        <f t="shared" si="0"/>
        <v>0</v>
      </c>
      <c r="Z42" s="70">
        <f t="shared" si="13"/>
        <v>0</v>
      </c>
      <c r="AA42" s="20">
        <f t="shared" si="5"/>
        <v>0</v>
      </c>
      <c r="AB42" s="71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71"/>
      <c r="AO42" s="67"/>
      <c r="AP42" s="67"/>
      <c r="AQ42" s="67"/>
      <c r="AR42" s="73">
        <f t="shared" si="1"/>
        <v>0</v>
      </c>
      <c r="AS42" s="74">
        <f t="shared" si="6"/>
        <v>0</v>
      </c>
      <c r="AT42" s="21">
        <f t="shared" si="7"/>
        <v>0</v>
      </c>
      <c r="AU42" s="75"/>
      <c r="AV42" s="76">
        <f t="shared" si="8"/>
        <v>0</v>
      </c>
      <c r="AW42" s="58">
        <f t="shared" si="9"/>
        <v>0</v>
      </c>
      <c r="AX42" s="23">
        <f t="shared" si="10"/>
        <v>0</v>
      </c>
      <c r="AY42" s="24">
        <f t="shared" si="2"/>
        <v>60</v>
      </c>
      <c r="AZ42" s="44" t="str">
        <f t="shared" si="3"/>
        <v>Did not meet expectations</v>
      </c>
      <c r="BA42" s="62" t="str">
        <f t="shared" si="4"/>
        <v>FAILED</v>
      </c>
      <c r="BB42" s="2"/>
      <c r="BM42" s="2"/>
      <c r="BN42" s="35">
        <v>93.6</v>
      </c>
      <c r="BO42" s="36">
        <v>95.19</v>
      </c>
      <c r="BP42" s="45">
        <f t="shared" si="14"/>
        <v>96</v>
      </c>
    </row>
    <row r="43" spans="1:68" ht="27.75" customHeight="1" thickBot="1">
      <c r="A43" s="77">
        <f t="shared" si="12"/>
        <v>18</v>
      </c>
      <c r="B43" s="80"/>
      <c r="C43" s="81"/>
      <c r="D43" s="83"/>
      <c r="E43" s="66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8"/>
      <c r="Y43" s="69">
        <f t="shared" si="0"/>
        <v>0</v>
      </c>
      <c r="Z43" s="70">
        <f t="shared" si="13"/>
        <v>0</v>
      </c>
      <c r="AA43" s="20">
        <f t="shared" si="5"/>
        <v>0</v>
      </c>
      <c r="AB43" s="71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71"/>
      <c r="AO43" s="67"/>
      <c r="AP43" s="67"/>
      <c r="AQ43" s="67"/>
      <c r="AR43" s="73">
        <f t="shared" si="1"/>
        <v>0</v>
      </c>
      <c r="AS43" s="74">
        <f t="shared" si="6"/>
        <v>0</v>
      </c>
      <c r="AT43" s="21">
        <f t="shared" si="7"/>
        <v>0</v>
      </c>
      <c r="AU43" s="75"/>
      <c r="AV43" s="76">
        <f t="shared" si="8"/>
        <v>0</v>
      </c>
      <c r="AW43" s="58">
        <f t="shared" si="9"/>
        <v>0</v>
      </c>
      <c r="AX43" s="23">
        <f t="shared" si="10"/>
        <v>0</v>
      </c>
      <c r="AY43" s="24">
        <f t="shared" si="2"/>
        <v>60</v>
      </c>
      <c r="AZ43" s="44" t="str">
        <f t="shared" si="3"/>
        <v>Did not meet expectations</v>
      </c>
      <c r="BA43" s="62" t="str">
        <f t="shared" si="4"/>
        <v>FAILED</v>
      </c>
      <c r="BB43" s="2"/>
      <c r="BM43" s="2"/>
      <c r="BN43" s="35">
        <v>95.2</v>
      </c>
      <c r="BO43" s="36">
        <v>96.79</v>
      </c>
      <c r="BP43" s="45">
        <f t="shared" si="14"/>
        <v>97</v>
      </c>
    </row>
    <row r="44" spans="1:68" ht="27.75" customHeight="1" thickBot="1">
      <c r="A44" s="77">
        <f t="shared" si="12"/>
        <v>19</v>
      </c>
      <c r="B44" s="80"/>
      <c r="C44" s="81"/>
      <c r="D44" s="83"/>
      <c r="E44" s="66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8"/>
      <c r="Y44" s="69">
        <f t="shared" si="0"/>
        <v>0</v>
      </c>
      <c r="Z44" s="70">
        <f t="shared" si="13"/>
        <v>0</v>
      </c>
      <c r="AA44" s="20">
        <f t="shared" si="5"/>
        <v>0</v>
      </c>
      <c r="AB44" s="71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71"/>
      <c r="AO44" s="67"/>
      <c r="AP44" s="67"/>
      <c r="AQ44" s="67"/>
      <c r="AR44" s="73">
        <f t="shared" si="1"/>
        <v>0</v>
      </c>
      <c r="AS44" s="74">
        <f t="shared" si="6"/>
        <v>0</v>
      </c>
      <c r="AT44" s="21">
        <f t="shared" si="7"/>
        <v>0</v>
      </c>
      <c r="AU44" s="75"/>
      <c r="AV44" s="76">
        <f t="shared" si="8"/>
        <v>0</v>
      </c>
      <c r="AW44" s="58">
        <f t="shared" si="9"/>
        <v>0</v>
      </c>
      <c r="AX44" s="23">
        <f t="shared" si="10"/>
        <v>0</v>
      </c>
      <c r="AY44" s="24">
        <f t="shared" si="2"/>
        <v>60</v>
      </c>
      <c r="AZ44" s="44" t="str">
        <f t="shared" si="3"/>
        <v>Did not meet expectations</v>
      </c>
      <c r="BA44" s="62" t="str">
        <f t="shared" si="4"/>
        <v>FAILED</v>
      </c>
      <c r="BB44" s="2"/>
      <c r="BM44" s="2"/>
      <c r="BN44" s="35">
        <v>96.8</v>
      </c>
      <c r="BO44" s="36">
        <v>98.38</v>
      </c>
      <c r="BP44" s="45">
        <f t="shared" si="14"/>
        <v>98</v>
      </c>
    </row>
    <row r="45" spans="1:68" ht="27.75" customHeight="1" thickBot="1">
      <c r="A45" s="77">
        <f t="shared" si="12"/>
        <v>20</v>
      </c>
      <c r="B45" s="80"/>
      <c r="C45" s="81"/>
      <c r="D45" s="83"/>
      <c r="E45" s="66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9">
        <f t="shared" si="0"/>
        <v>0</v>
      </c>
      <c r="Z45" s="70">
        <f t="shared" si="13"/>
        <v>0</v>
      </c>
      <c r="AA45" s="48">
        <f t="shared" si="5"/>
        <v>0</v>
      </c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73">
        <f t="shared" si="1"/>
        <v>0</v>
      </c>
      <c r="AS45" s="74">
        <f t="shared" si="6"/>
        <v>0</v>
      </c>
      <c r="AT45" s="49">
        <f t="shared" si="7"/>
        <v>0</v>
      </c>
      <c r="AU45" s="75"/>
      <c r="AV45" s="76">
        <f t="shared" si="8"/>
        <v>0</v>
      </c>
      <c r="AW45" s="58">
        <f t="shared" si="9"/>
        <v>0</v>
      </c>
      <c r="AX45" s="23">
        <f t="shared" si="10"/>
        <v>0</v>
      </c>
      <c r="AY45" s="24">
        <f t="shared" si="2"/>
        <v>60</v>
      </c>
      <c r="AZ45" s="44" t="str">
        <f t="shared" si="3"/>
        <v>Did not meet expectations</v>
      </c>
      <c r="BA45" s="62" t="str">
        <f t="shared" si="4"/>
        <v>FAILED</v>
      </c>
      <c r="BB45" s="2"/>
      <c r="BM45" s="2"/>
      <c r="BN45" s="35">
        <v>98.4</v>
      </c>
      <c r="BO45" s="36">
        <v>99.99</v>
      </c>
      <c r="BP45" s="45">
        <f t="shared" si="14"/>
        <v>99</v>
      </c>
    </row>
    <row r="46" spans="1:68" ht="27.75" customHeight="1" thickBot="1">
      <c r="A46" s="77">
        <f t="shared" si="12"/>
        <v>21</v>
      </c>
      <c r="B46" s="80"/>
      <c r="C46" s="81"/>
      <c r="D46" s="83"/>
      <c r="E46" s="66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9">
        <f t="shared" si="0"/>
        <v>0</v>
      </c>
      <c r="Z46" s="70">
        <f t="shared" si="13"/>
        <v>0</v>
      </c>
      <c r="AA46" s="48">
        <f t="shared" si="5"/>
        <v>0</v>
      </c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72"/>
      <c r="AR46" s="73">
        <f t="shared" si="1"/>
        <v>0</v>
      </c>
      <c r="AS46" s="74">
        <f t="shared" si="6"/>
        <v>0</v>
      </c>
      <c r="AT46" s="49">
        <f t="shared" si="7"/>
        <v>0</v>
      </c>
      <c r="AU46" s="75"/>
      <c r="AV46" s="76">
        <f t="shared" si="8"/>
        <v>0</v>
      </c>
      <c r="AW46" s="58">
        <f t="shared" si="9"/>
        <v>0</v>
      </c>
      <c r="AX46" s="23">
        <f t="shared" si="10"/>
        <v>0</v>
      </c>
      <c r="AY46" s="24">
        <f t="shared" si="2"/>
        <v>60</v>
      </c>
      <c r="AZ46" s="44" t="str">
        <f t="shared" si="3"/>
        <v>Did not meet expectations</v>
      </c>
      <c r="BA46" s="62" t="str">
        <f t="shared" si="4"/>
        <v>FAILED</v>
      </c>
      <c r="BB46" s="2"/>
      <c r="BM46" s="2"/>
      <c r="BN46" s="35"/>
      <c r="BO46" s="36">
        <v>100</v>
      </c>
      <c r="BP46" s="45">
        <f t="shared" si="14"/>
        <v>100</v>
      </c>
    </row>
    <row r="47" spans="2:67" ht="12.75" customHeight="1">
      <c r="B47" s="84"/>
      <c r="C47" s="84"/>
      <c r="D47" s="84"/>
      <c r="E47" s="10"/>
      <c r="Y47" s="11"/>
      <c r="Z47" s="11"/>
      <c r="AA47" s="12"/>
      <c r="AT47" s="12"/>
      <c r="AV47" s="25"/>
      <c r="AW47" s="59"/>
      <c r="AX47" s="12"/>
      <c r="AY47" s="12"/>
      <c r="AZ47" s="12"/>
      <c r="BA47" s="12"/>
      <c r="BN47" s="25"/>
      <c r="BO47" s="25"/>
    </row>
    <row r="48" spans="2:53" ht="12.75" customHeight="1">
      <c r="B48" s="84"/>
      <c r="C48" s="84"/>
      <c r="D48" s="84"/>
      <c r="E48" s="10"/>
      <c r="Y48" s="11"/>
      <c r="Z48" s="11"/>
      <c r="AA48" s="12"/>
      <c r="AT48" s="12"/>
      <c r="AV48" s="25"/>
      <c r="AW48" s="59"/>
      <c r="AX48" s="12"/>
      <c r="AY48" s="12"/>
      <c r="AZ48" s="12"/>
      <c r="BA48" s="12"/>
    </row>
    <row r="49" spans="2:53" ht="12.75" customHeight="1">
      <c r="B49" s="84"/>
      <c r="C49" s="84"/>
      <c r="D49" s="84"/>
      <c r="E49" s="10"/>
      <c r="Y49" s="11"/>
      <c r="Z49" s="11"/>
      <c r="AA49" s="12"/>
      <c r="AT49" s="12"/>
      <c r="AV49" s="25"/>
      <c r="AW49" s="59"/>
      <c r="AX49" s="12"/>
      <c r="AY49" s="12"/>
      <c r="AZ49" s="12"/>
      <c r="BA49" s="12"/>
    </row>
    <row r="50" spans="2:53" ht="12.75" customHeight="1">
      <c r="B50" s="84"/>
      <c r="C50" s="84"/>
      <c r="D50" s="84"/>
      <c r="E50" s="10"/>
      <c r="Y50" s="11"/>
      <c r="Z50" s="11"/>
      <c r="AA50" s="12"/>
      <c r="AT50" s="12"/>
      <c r="AV50" s="25"/>
      <c r="AW50" s="59"/>
      <c r="AX50" s="12"/>
      <c r="AY50" s="12"/>
      <c r="AZ50" s="12"/>
      <c r="BA50" s="12"/>
    </row>
    <row r="51" spans="2:53" ht="12.75" customHeight="1">
      <c r="B51" s="84"/>
      <c r="C51" s="84"/>
      <c r="D51" s="84"/>
      <c r="E51" s="10"/>
      <c r="Y51" s="11"/>
      <c r="Z51" s="11"/>
      <c r="AA51" s="12"/>
      <c r="AT51" s="12"/>
      <c r="AV51" s="25"/>
      <c r="AW51" s="59"/>
      <c r="AX51" s="12"/>
      <c r="AY51" s="12"/>
      <c r="AZ51" s="12"/>
      <c r="BA51" s="12"/>
    </row>
    <row r="52" spans="2:53" ht="12.75" customHeight="1">
      <c r="B52" s="84"/>
      <c r="C52" s="84"/>
      <c r="D52" s="84"/>
      <c r="E52" s="10"/>
      <c r="Y52" s="11"/>
      <c r="Z52" s="11"/>
      <c r="AA52" s="12"/>
      <c r="AT52" s="12"/>
      <c r="AV52" s="25"/>
      <c r="AW52" s="59"/>
      <c r="AX52" s="12"/>
      <c r="AY52" s="12"/>
      <c r="AZ52" s="12"/>
      <c r="BA52" s="12"/>
    </row>
    <row r="53" spans="2:53" ht="12.75" customHeight="1">
      <c r="B53" s="84"/>
      <c r="C53" s="84"/>
      <c r="D53" s="84"/>
      <c r="E53" s="10"/>
      <c r="Y53" s="11"/>
      <c r="Z53" s="11"/>
      <c r="AA53" s="12"/>
      <c r="AT53" s="12"/>
      <c r="AV53" s="25"/>
      <c r="AW53" s="59"/>
      <c r="AX53" s="12"/>
      <c r="AY53" s="12"/>
      <c r="AZ53" s="12"/>
      <c r="BA53" s="12"/>
    </row>
    <row r="54" spans="2:53" ht="12.75" customHeight="1">
      <c r="B54" s="84"/>
      <c r="C54" s="84"/>
      <c r="D54" s="84"/>
      <c r="E54" s="10"/>
      <c r="Y54" s="11"/>
      <c r="Z54" s="11"/>
      <c r="AA54" s="12"/>
      <c r="AT54" s="12"/>
      <c r="AV54" s="25"/>
      <c r="AW54" s="59"/>
      <c r="AX54" s="12"/>
      <c r="AY54" s="12"/>
      <c r="AZ54" s="12"/>
      <c r="BA54" s="12"/>
    </row>
    <row r="55" spans="2:53" ht="12.75" customHeight="1">
      <c r="B55" s="84"/>
      <c r="C55" s="84"/>
      <c r="D55" s="84"/>
      <c r="E55" s="10"/>
      <c r="Y55" s="11"/>
      <c r="Z55" s="11"/>
      <c r="AA55" s="12"/>
      <c r="AT55" s="12"/>
      <c r="AV55" s="25"/>
      <c r="AW55" s="59"/>
      <c r="AX55" s="12"/>
      <c r="AY55" s="12"/>
      <c r="AZ55" s="12"/>
      <c r="BA55" s="12"/>
    </row>
    <row r="56" spans="2:53" ht="12.75" customHeight="1">
      <c r="B56" s="84"/>
      <c r="C56" s="84"/>
      <c r="D56" s="84"/>
      <c r="E56" s="10"/>
      <c r="Y56" s="11"/>
      <c r="Z56" s="11"/>
      <c r="AA56" s="12"/>
      <c r="AT56" s="12"/>
      <c r="AV56" s="25"/>
      <c r="AW56" s="59"/>
      <c r="AX56" s="12"/>
      <c r="AY56" s="12"/>
      <c r="AZ56" s="12"/>
      <c r="BA56" s="12"/>
    </row>
    <row r="57" spans="2:53" ht="12.75" customHeight="1">
      <c r="B57" s="84"/>
      <c r="C57" s="84"/>
      <c r="D57" s="84"/>
      <c r="E57" s="10"/>
      <c r="Y57" s="11"/>
      <c r="Z57" s="11"/>
      <c r="AA57" s="12"/>
      <c r="AT57" s="12"/>
      <c r="AV57" s="25"/>
      <c r="AW57" s="59"/>
      <c r="AX57" s="12"/>
      <c r="AY57" s="12"/>
      <c r="AZ57" s="12"/>
      <c r="BA57" s="12"/>
    </row>
    <row r="58" spans="5:53" ht="12.75" customHeight="1">
      <c r="E58" s="10"/>
      <c r="Y58" s="11"/>
      <c r="Z58" s="11"/>
      <c r="AA58" s="12"/>
      <c r="AT58" s="12"/>
      <c r="AV58" s="25"/>
      <c r="AW58" s="59"/>
      <c r="AX58" s="12"/>
      <c r="AY58" s="12"/>
      <c r="AZ58" s="12"/>
      <c r="BA58" s="12"/>
    </row>
    <row r="59" spans="1:53" ht="13.5" customHeight="1" thickBot="1">
      <c r="A59" s="13"/>
      <c r="B59" s="13"/>
      <c r="C59" s="13"/>
      <c r="D59" s="13"/>
      <c r="E59" s="14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5"/>
      <c r="Z59" s="15"/>
      <c r="AA59" s="16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6"/>
      <c r="AU59" s="13"/>
      <c r="AV59" s="60"/>
      <c r="AW59" s="61"/>
      <c r="AX59" s="16"/>
      <c r="AY59" s="16"/>
      <c r="AZ59" s="16"/>
      <c r="BA59" s="16"/>
    </row>
    <row r="60" spans="48:49" ht="12.75">
      <c r="AV60" s="25"/>
      <c r="AW60" s="25"/>
    </row>
  </sheetData>
  <sheetProtection/>
  <mergeCells count="23">
    <mergeCell ref="AX1:AX4"/>
    <mergeCell ref="AY1:AY4"/>
    <mergeCell ref="A1:A4"/>
    <mergeCell ref="E2:AA2"/>
    <mergeCell ref="E3:AA3"/>
    <mergeCell ref="E4:AA4"/>
    <mergeCell ref="AB2:AT2"/>
    <mergeCell ref="BT15:BU15"/>
    <mergeCell ref="BT10:BU10"/>
    <mergeCell ref="BT11:BU11"/>
    <mergeCell ref="BT12:BU12"/>
    <mergeCell ref="BT13:BU13"/>
    <mergeCell ref="BT14:BU14"/>
    <mergeCell ref="BR10:BS10"/>
    <mergeCell ref="BA1:BA5"/>
    <mergeCell ref="AZ1:AZ5"/>
    <mergeCell ref="AB4:AT4"/>
    <mergeCell ref="B4:D4"/>
    <mergeCell ref="AB3:AT3"/>
    <mergeCell ref="A5:D5"/>
    <mergeCell ref="E1:AT1"/>
    <mergeCell ref="AW1:AW4"/>
    <mergeCell ref="AV1:AV4"/>
  </mergeCells>
  <conditionalFormatting sqref="BA6:BA46">
    <cfRule type="cellIs" priority="3" dxfId="1" operator="equal" stopIfTrue="1">
      <formula>"failed"</formula>
    </cfRule>
    <cfRule type="cellIs" priority="4" dxfId="0" operator="equal" stopIfTrue="1">
      <formula>"passed"</formula>
    </cfRule>
  </conditionalFormatting>
  <conditionalFormatting sqref="AZ6:AZ46">
    <cfRule type="cellIs" priority="7" dxfId="1" operator="equal" stopIfTrue="1">
      <formula>"B"</formula>
    </cfRule>
  </conditionalFormatting>
  <conditionalFormatting sqref="AY6:AY46">
    <cfRule type="cellIs" priority="11" dxfId="1" operator="lessThanOrEqual" stopIfTrue="1">
      <formula>74.9</formula>
    </cfRule>
  </conditionalFormatting>
  <conditionalFormatting sqref="BA35">
    <cfRule type="cellIs" priority="16" dxfId="1" operator="equal" stopIfTrue="1">
      <formula>"Did not meet expectations"</formula>
    </cfRule>
    <cfRule type="cellIs" priority="17" dxfId="0" operator="equal" stopIfTrue="1">
      <formula>"passed"</formula>
    </cfRule>
  </conditionalFormatting>
  <conditionalFormatting sqref="BA6">
    <cfRule type="cellIs" priority="18" dxfId="1" operator="equal" stopIfTrue="1">
      <formula>"did not meet expectations"</formula>
    </cfRule>
    <cfRule type="cellIs" priority="19" dxfId="0" operator="equal" stopIfTrue="1">
      <formula>"passed"</formula>
    </cfRule>
  </conditionalFormatting>
  <printOptions/>
  <pageMargins left="0.84" right="0.2" top="0.47" bottom="0.74" header="0.37" footer="0.5"/>
  <pageSetup orientation="landscape" paperSize="9" scale="50" r:id="rId2"/>
  <rowBreaks count="1" manualBreakCount="1">
    <brk id="39" max="5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Guidance</cp:lastModifiedBy>
  <cp:lastPrinted>2015-06-16T15:37:30Z</cp:lastPrinted>
  <dcterms:created xsi:type="dcterms:W3CDTF">2001-01-01T13:26:33Z</dcterms:created>
  <dcterms:modified xsi:type="dcterms:W3CDTF">2015-07-08T03:16:24Z</dcterms:modified>
  <cp:category/>
  <cp:version/>
  <cp:contentType/>
  <cp:contentStatus/>
</cp:coreProperties>
</file>